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Polní cesta HPC 1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Polní cesta HPC 1'!$C$86:$K$288</definedName>
    <definedName name="_xlnm._FilterDatabase" localSheetId="2" hidden="1">'VON - Vedlejší a ostatní ...'!$C$81:$K$118</definedName>
    <definedName name="_xlnm.Print_Titles" localSheetId="0">'Rekapitulace stavby'!$52:$52</definedName>
    <definedName name="_xlnm.Print_Titles" localSheetId="1">'SO-101 - Polní cesta HPC 1'!$86:$86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Polní cesta HPC 1'!$C$4:$J$39,'SO-101 - Polní cesta HPC 1'!$C$45:$J$68,'SO-101 - Polní cesta HPC 1'!$C$74:$K$288</definedName>
    <definedName name="_xlnm.Print_Area" localSheetId="2">'VON - Vedlejší a ostatní ...'!$C$4:$J$39,'VON - Vedlejší a ostatní ...'!$C$45:$J$63,'VON - Vedlejší a ostatní ...'!$C$69:$K$118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6" i="3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76"/>
  <c r="E7"/>
  <c r="E72" s="1"/>
  <c r="J37" i="2"/>
  <c r="J36"/>
  <c r="AY55" i="1"/>
  <c r="J35" i="2"/>
  <c r="AX55" i="1" s="1"/>
  <c r="BI286" i="2"/>
  <c r="BH286"/>
  <c r="BG286"/>
  <c r="BF286"/>
  <c r="T286"/>
  <c r="R286"/>
  <c r="P286"/>
  <c r="BI283"/>
  <c r="BH283"/>
  <c r="BG283"/>
  <c r="BF283"/>
  <c r="T283"/>
  <c r="R283"/>
  <c r="P283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6"/>
  <c r="BH226"/>
  <c r="BG226"/>
  <c r="BF226"/>
  <c r="T226"/>
  <c r="R226"/>
  <c r="P226"/>
  <c r="BI221"/>
  <c r="BH221"/>
  <c r="BG221"/>
  <c r="BF221"/>
  <c r="T221"/>
  <c r="R221"/>
  <c r="P221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 s="1"/>
  <c r="L50" i="1"/>
  <c r="AM50"/>
  <c r="AM49"/>
  <c r="L49"/>
  <c r="AM47"/>
  <c r="L47"/>
  <c r="L45"/>
  <c r="L44"/>
  <c r="J277" i="2"/>
  <c r="J186"/>
  <c r="BK94"/>
  <c r="J152"/>
  <c r="J269"/>
  <c r="BK245"/>
  <c r="BK144"/>
  <c r="J195"/>
  <c r="J85" i="3"/>
  <c r="J273" i="2"/>
  <c r="BK170"/>
  <c r="J98"/>
  <c r="BK269"/>
  <c r="BK243"/>
  <c r="BK103"/>
  <c r="BK215"/>
  <c r="BK140"/>
  <c r="BK107" i="3"/>
  <c r="BK85"/>
  <c r="J215" i="2"/>
  <c r="BK90"/>
  <c r="AS54" i="1"/>
  <c r="J286" i="2"/>
  <c r="J117"/>
  <c r="BK117"/>
  <c r="J264"/>
  <c r="J205"/>
  <c r="BK277"/>
  <c r="J176"/>
  <c r="J112"/>
  <c r="J91" i="3"/>
  <c r="J283" i="2"/>
  <c r="BK232"/>
  <c r="BK107"/>
  <c r="J161"/>
  <c r="J90"/>
  <c r="BK261"/>
  <c r="BK200"/>
  <c r="J239"/>
  <c r="J170"/>
  <c r="BK91" i="3"/>
  <c r="BK104"/>
  <c r="J245" i="2"/>
  <c r="J157"/>
  <c r="BK221"/>
  <c r="BK157"/>
  <c r="BK195"/>
  <c r="BK249"/>
  <c r="J210"/>
  <c r="J136"/>
  <c r="BK116" i="3"/>
  <c r="J104"/>
  <c r="BK95"/>
  <c r="J249" i="2"/>
  <c r="BK136"/>
  <c r="BK165"/>
  <c r="BK273"/>
  <c r="BK258"/>
  <c r="BK190"/>
  <c r="J243"/>
  <c r="J148"/>
  <c r="J107" i="3"/>
  <c r="J95"/>
  <c r="BK98"/>
  <c r="J254" i="2"/>
  <c r="J144"/>
  <c r="BK205"/>
  <c r="J107"/>
  <c r="BK254"/>
  <c r="BK186"/>
  <c r="J232"/>
  <c r="BK126"/>
  <c r="J98" i="3"/>
  <c r="BK283" i="2"/>
  <c r="BK122"/>
  <c r="BK176"/>
  <c r="BK98"/>
  <c r="J131"/>
  <c r="BK236"/>
  <c r="J181"/>
  <c r="J122"/>
  <c r="J101" i="3"/>
  <c r="J113"/>
  <c r="BK226" i="2"/>
  <c r="BK161"/>
  <c r="BK210"/>
  <c r="J94"/>
  <c r="BK239"/>
  <c r="BK112"/>
  <c r="J226"/>
  <c r="BK131"/>
  <c r="BK110" i="3"/>
  <c r="J110"/>
  <c r="J200" i="2"/>
  <c r="BK286"/>
  <c r="BK148"/>
  <c r="BK264"/>
  <c r="J236"/>
  <c r="J140"/>
  <c r="J258"/>
  <c r="J190"/>
  <c r="J116" i="3"/>
  <c r="J88"/>
  <c r="J261" i="2"/>
  <c r="BK181"/>
  <c r="J103"/>
  <c r="J126"/>
  <c r="BK152"/>
  <c r="J221"/>
  <c r="J165"/>
  <c r="BK113" i="3"/>
  <c r="BK88"/>
  <c r="BK101"/>
  <c r="R89" i="2" l="1"/>
  <c r="R169"/>
  <c r="R180"/>
  <c r="P231"/>
  <c r="R231"/>
  <c r="T238"/>
  <c r="P263"/>
  <c r="R263"/>
  <c r="BK282"/>
  <c r="J282" s="1"/>
  <c r="J67" s="1"/>
  <c r="R282"/>
  <c r="BK84" i="3"/>
  <c r="BK94"/>
  <c r="J94" s="1"/>
  <c r="J62" s="1"/>
  <c r="T89" i="2"/>
  <c r="P169"/>
  <c r="T180"/>
  <c r="T231"/>
  <c r="T84" i="3"/>
  <c r="P94"/>
  <c r="BK89" i="2"/>
  <c r="J89" s="1"/>
  <c r="J61" s="1"/>
  <c r="BK169"/>
  <c r="J169" s="1"/>
  <c r="J62" s="1"/>
  <c r="BK180"/>
  <c r="J180" s="1"/>
  <c r="J63" s="1"/>
  <c r="BK231"/>
  <c r="J231"/>
  <c r="J64" s="1"/>
  <c r="P238"/>
  <c r="R84" i="3"/>
  <c r="R94"/>
  <c r="P89" i="2"/>
  <c r="T169"/>
  <c r="P180"/>
  <c r="BK238"/>
  <c r="J238" s="1"/>
  <c r="J65" s="1"/>
  <c r="R238"/>
  <c r="BK263"/>
  <c r="J263" s="1"/>
  <c r="J66" s="1"/>
  <c r="T263"/>
  <c r="P282"/>
  <c r="T282"/>
  <c r="P84" i="3"/>
  <c r="P83" s="1"/>
  <c r="P82" s="1"/>
  <c r="AU56" i="1" s="1"/>
  <c r="T94" i="3"/>
  <c r="J55"/>
  <c r="BE88"/>
  <c r="BE113"/>
  <c r="J52"/>
  <c r="F79"/>
  <c r="BE104"/>
  <c r="BE116"/>
  <c r="E48"/>
  <c r="BE91"/>
  <c r="BE95"/>
  <c r="BE85"/>
  <c r="BE98"/>
  <c r="BE101"/>
  <c r="BE107"/>
  <c r="BE110"/>
  <c r="BE94" i="2"/>
  <c r="BE98"/>
  <c r="BE144"/>
  <c r="BE152"/>
  <c r="BE243"/>
  <c r="BE245"/>
  <c r="BE269"/>
  <c r="F55"/>
  <c r="BE90"/>
  <c r="BE107"/>
  <c r="BE117"/>
  <c r="BE122"/>
  <c r="BE131"/>
  <c r="BE157"/>
  <c r="BE161"/>
  <c r="BE165"/>
  <c r="BE170"/>
  <c r="BE176"/>
  <c r="BE205"/>
  <c r="BE210"/>
  <c r="BE221"/>
  <c r="BE226"/>
  <c r="BE232"/>
  <c r="BE239"/>
  <c r="BE249"/>
  <c r="BE254"/>
  <c r="BE258"/>
  <c r="BE261"/>
  <c r="BE264"/>
  <c r="J52"/>
  <c r="J55"/>
  <c r="BE103"/>
  <c r="BE126"/>
  <c r="BE136"/>
  <c r="BE140"/>
  <c r="BE181"/>
  <c r="BE190"/>
  <c r="BE215"/>
  <c r="BE273"/>
  <c r="BE286"/>
  <c r="E48"/>
  <c r="BE112"/>
  <c r="BE148"/>
  <c r="BE186"/>
  <c r="BE195"/>
  <c r="BE200"/>
  <c r="BE236"/>
  <c r="BE277"/>
  <c r="BE283"/>
  <c r="F37" i="3"/>
  <c r="BD56" i="1"/>
  <c r="F34" i="2"/>
  <c r="BA55" i="1" s="1"/>
  <c r="J34" i="3"/>
  <c r="AW56" i="1"/>
  <c r="F35" i="3"/>
  <c r="BB56" i="1" s="1"/>
  <c r="F36" i="3"/>
  <c r="BC56" i="1"/>
  <c r="F35" i="2"/>
  <c r="BB55" i="1" s="1"/>
  <c r="F34" i="3"/>
  <c r="BA56" i="1"/>
  <c r="F37" i="2"/>
  <c r="BD55" i="1" s="1"/>
  <c r="J34" i="2"/>
  <c r="AW55" i="1"/>
  <c r="F36" i="2"/>
  <c r="BC55" i="1" s="1"/>
  <c r="P88" i="2" l="1"/>
  <c r="P87" s="1"/>
  <c r="AU55" i="1" s="1"/>
  <c r="AU54" s="1"/>
  <c r="T88" i="2"/>
  <c r="T87"/>
  <c r="R83" i="3"/>
  <c r="R82" s="1"/>
  <c r="BK83"/>
  <c r="J83"/>
  <c r="J60" s="1"/>
  <c r="T83"/>
  <c r="T82" s="1"/>
  <c r="R88" i="2"/>
  <c r="R87" s="1"/>
  <c r="J84" i="3"/>
  <c r="J61" s="1"/>
  <c r="BK88" i="2"/>
  <c r="BK87" s="1"/>
  <c r="J87" s="1"/>
  <c r="J59" s="1"/>
  <c r="F33"/>
  <c r="AZ55" i="1" s="1"/>
  <c r="BC54"/>
  <c r="W32"/>
  <c r="BA54"/>
  <c r="W30" s="1"/>
  <c r="BD54"/>
  <c r="W33"/>
  <c r="BB54"/>
  <c r="AX54" s="1"/>
  <c r="F33" i="3"/>
  <c r="AZ56" i="1"/>
  <c r="J33" i="2"/>
  <c r="AV55" i="1" s="1"/>
  <c r="AT55" s="1"/>
  <c r="J33" i="3"/>
  <c r="AV56" i="1" s="1"/>
  <c r="AT56" s="1"/>
  <c r="BK82" i="3" l="1"/>
  <c r="J82" s="1"/>
  <c r="J30" s="1"/>
  <c r="AG56" i="1" s="1"/>
  <c r="J88" i="2"/>
  <c r="J60" s="1"/>
  <c r="AY54" i="1"/>
  <c r="J30" i="2"/>
  <c r="AG55" i="1"/>
  <c r="AW54"/>
  <c r="AK30" s="1"/>
  <c r="W31"/>
  <c r="AZ54"/>
  <c r="AV54" s="1"/>
  <c r="AK29" s="1"/>
  <c r="J39" i="2" l="1"/>
  <c r="J39" i="3"/>
  <c r="J59"/>
  <c r="AN56" i="1"/>
  <c r="AN55"/>
  <c r="AG54"/>
  <c r="AK26" s="1"/>
  <c r="AK35" s="1"/>
  <c r="W29"/>
  <c r="AT54"/>
  <c r="AN54" l="1"/>
</calcChain>
</file>

<file path=xl/sharedStrings.xml><?xml version="1.0" encoding="utf-8"?>
<sst xmlns="http://schemas.openxmlformats.org/spreadsheetml/2006/main" count="2700" uniqueCount="683">
  <si>
    <t>Export Komplet</t>
  </si>
  <si>
    <t>VZ</t>
  </si>
  <si>
    <t>2.0</t>
  </si>
  <si>
    <t>ZAMOK</t>
  </si>
  <si>
    <t>False</t>
  </si>
  <si>
    <t>{f1578384-8ba9-4c01-8ae2-91b9063190ca}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</si>
  <si>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</si>
  <si>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</si>
  <si>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</si>
  <si>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</si>
  <si>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</si>
  <si>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</si>
  <si>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</si>
  <si>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</si>
  <si>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SYN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</si>
  <si>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</si>
  <si>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</si>
  <si>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v k.ú. Svitavy - předměstí a Čtyřicet Lánů - Polní cesta HPC 1</t>
  </si>
  <si>
    <t>KSO:</t>
  </si>
  <si>
    <t/>
  </si>
  <si>
    <t>CC-CZ:</t>
  </si>
  <si>
    <t>Místo:</t>
  </si>
  <si>
    <t xml:space="preserve"> </t>
  </si>
  <si>
    <t>Datum:</t>
  </si>
  <si>
    <t>20. 1. 2023</t>
  </si>
  <si>
    <t>Zadavatel:</t>
  </si>
  <si>
    <t>IČ:</t>
  </si>
  <si>
    <t>Město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</si>
  <si>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</si>
  <si>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</si>
  <si>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</si>
  <si>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</si>
  <si>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</si>
  <si>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</si>
  <si>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</si>
  <si>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</si>
  <si>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</si>
  <si>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</si>
  <si>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</si>
  <si>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</si>
  <si>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</si>
  <si>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</si>
  <si>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</si>
  <si>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</si>
  <si>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</si>
  <si>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</si>
  <si>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</si>
  <si>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</si>
  <si>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</si>
  <si>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</si>
  <si>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</si>
  <si>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</si>
  <si>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</si>
  <si>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</si>
  <si>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</si>
  <si>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</si>
  <si>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</si>
  <si>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</si>
  <si>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</si>
  <si>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</si>
  <si>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</si>
  <si>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</si>
  <si>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</si>
  <si>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</si>
  <si>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</si>
  <si>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</si>
  <si>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</si>
  <si>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</si>
  <si>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</si>
  <si>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</si>
  <si>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</si>
  <si>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</si>
  <si>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</si>
  <si>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</si>
  <si>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</si>
  <si>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</si>
  <si>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</si>
  <si>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HPC 1</t>
  </si>
  <si>
    <t>STA</t>
  </si>
  <si>
    <t>1</t>
  </si>
  <si>
    <t>{a22d867f-81e9-4c54-953a-e4b8f8c8cf49}</t>
  </si>
  <si>
    <t>822 2</t>
  </si>
  <si>
    <t>2</t>
  </si>
  <si>
    <t>VON</t>
  </si>
  <si>
    <t>Vedlejší a ostatní náklady</t>
  </si>
  <si>
    <t>{c4161c54-1868-46a1-a304-5e7b3d20b469}</t>
  </si>
  <si>
    <t>KRYCÍ LIST SOUPISU PRACÍ</t>
  </si>
  <si>
    <t>Objekt:</t>
  </si>
  <si>
    <t>SO-101 - Polní cesta HPC 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</si>
  <si>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</si>
  <si>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</si>
  <si>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</si>
  <si>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</si>
  <si>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</si>
  <si>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</si>
  <si>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</si>
  <si>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</si>
  <si>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</si>
  <si>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</si>
  <si>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</si>
  <si>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</si>
  <si>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</si>
  <si>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</si>
  <si>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</si>
  <si>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</si>
  <si>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</si>
  <si>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</si>
  <si>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</si>
  <si>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</si>
  <si>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</si>
  <si>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</si>
  <si>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</si>
  <si>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</si>
  <si>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</si>
  <si>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</si>
  <si>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</si>
  <si>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</si>
  <si>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</si>
  <si>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</si>
  <si>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</si>
  <si>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podkladu z kameniva drceného tl přes 300 do 400 mm strojně pl do 50 m2</t>
  </si>
  <si>
    <t>m2</t>
  </si>
  <si>
    <t>CS ÚRS 2023 01</t>
  </si>
  <si>
    <t>4</t>
  </si>
  <si>
    <t>-2112558601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</si>
  <si>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</si>
  <si>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</si>
  <si>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Online PSC</t>
  </si>
  <si>
    <t>https://podminky.urs.cz/item/CS_URS_2023_01/113107324</t>
  </si>
  <si>
    <t>VV</t>
  </si>
  <si>
    <t>"asfaltové napojení na KÚ - viz. Tabulka kubatur D.1.1.2.4." 27,7</t>
  </si>
  <si>
    <t>113107343</t>
  </si>
  <si>
    <t>Odstranění podkladu živičného tl přes 100 do 150 mm strojně pl do 50 m2</t>
  </si>
  <si>
    <t>-848201840</t>
  </si>
  <si>
    <t>Odstranění podkladů nebo krytů strojně plochy jednotlivě do 50 m2 s přemístěním hmot na skládku na vzdálenost do 3 m nebo s naložením na dopravní prostředek živičných, o tl. vrstvy přes 100 do 150 mm</t>
  </si>
  <si>
    <t>https://podminky.urs.cz/item/CS_URS_2023_01/113107343</t>
  </si>
  <si>
    <t>3</t>
  </si>
  <si>
    <t>121151113</t>
  </si>
  <si>
    <t>Sejmutí ornice plochy do 500 m2 tl vrstvy do 200 mm strojně</t>
  </si>
  <si>
    <t>-164338888</t>
  </si>
  <si>
    <t>Sejmutí ornice strojně při souvislé ploše přes 100 do 500 m2, tl. vrstvy do 200 mm</t>
  </si>
  <si>
    <t>https://podminky.urs.cz/item/CS_URS_2023_01/121151113</t>
  </si>
  <si>
    <t>P</t>
  </si>
  <si>
    <t>Poznámka k položce:_x000D_
V cenách jsou započteny i náklady na_x000D_
a) naložení sejmuté ornice na dopravní prostředek_x000D_
b) vodorovné přemístění na hromady v místě upotřebení nebo na dočasné či trvalé skládky na vzdálenost do 50 m a se složením.</t>
  </si>
  <si>
    <t>"viz. Tabulka kubatur D.1.1.2.4." 21,2/0,2</t>
  </si>
  <si>
    <t>122252204</t>
  </si>
  <si>
    <t>Odkopávky a prokopávky nezapažené pro silnice a dálnice v hornině třídy těžitelnosti I objem do 500 m3 strojně</t>
  </si>
  <si>
    <t>m3</t>
  </si>
  <si>
    <t>-1960551348</t>
  </si>
  <si>
    <t>Odkopávky a prokopávky nezapažené pro silnice a dálnice strojně v hornině třídy těžitelnosti I přes 100 do 500 m3</t>
  </si>
  <si>
    <t>https://podminky.urs.cz/item/CS_URS_2023_01/122252204</t>
  </si>
  <si>
    <t>"navážka - viz. Tabulka kubatur D.1.1.2.4." 345,85</t>
  </si>
  <si>
    <t>5</t>
  </si>
  <si>
    <t>132251102</t>
  </si>
  <si>
    <t>Hloubení rýh nezapažených š do 800 mm v hornině třídy těžitelnosti I skupiny 3 objem do 50 m3 strojně</t>
  </si>
  <si>
    <t>-356061266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</si>
  <si>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</si>
  <si>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</si>
  <si>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"drenáž - viz. Tabulka kubatur D.1.1.2.4." 44,62</t>
  </si>
  <si>
    <t>"zaústění drenáže do toku - viz. Tabulka kubatur D.1.1.2.4." 2,8*0,8*1,0</t>
  </si>
  <si>
    <t>6</t>
  </si>
  <si>
    <t>162751117</t>
  </si>
  <si>
    <t>Vodorovné přemístění přes 9 000 do 10000 m výkopku/sypaniny z horniny třídy těžitelnosti I skupiny 1 až 3</t>
  </si>
  <si>
    <t>-1201616975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</si>
  <si>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</si>
  <si>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</si>
  <si>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"navážka" 345,85</t>
  </si>
  <si>
    <t>"přebytečná zemina" 46,9-1,3</t>
  </si>
  <si>
    <t>7</t>
  </si>
  <si>
    <t>162751119</t>
  </si>
  <si>
    <t>Příplatek k vodorovnému přemístění výkopku/sypaniny z horniny třídy těžitelnosti I skupiny 1 až 3 ZKD 1000 m přes 10000 m</t>
  </si>
  <si>
    <t>1786327722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</si>
  <si>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</si>
  <si>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</si>
  <si>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"navážka" 20*345,85</t>
  </si>
  <si>
    <t>"přebytečná zemina" 20*45,6</t>
  </si>
  <si>
    <t>8</t>
  </si>
  <si>
    <t>167151101</t>
  </si>
  <si>
    <t>Nakládání výkopku z hornin třídy těžitelnosti I skupiny 1 až 3 do 100 m3</t>
  </si>
  <si>
    <t>-1399392532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</si>
  <si>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</si>
  <si>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</si>
  <si>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"přebytečná zemina" 2,24-1,34</t>
  </si>
  <si>
    <t>9</t>
  </si>
  <si>
    <t>171201221</t>
  </si>
  <si>
    <t>Poplatek za uložení na skládce (skládkovné) zeminy a kamení kód odpadu 17 05 04</t>
  </si>
  <si>
    <t>t</t>
  </si>
  <si>
    <t>403986602</t>
  </si>
  <si>
    <t>Poplatek za uložení stavebního odpadu na skládce (skládkovné) zeminy a kamení zatříděného do Katalogu odpadů pod kódem 17 05 04</t>
  </si>
  <si>
    <t>https://podminky.urs.cz/item/CS_URS_2023_01/171201221</t>
  </si>
  <si>
    <t>"navážka" 345,85*1,8</t>
  </si>
  <si>
    <t>"přebytečná zemina" 45,6*1,8</t>
  </si>
  <si>
    <t>10</t>
  </si>
  <si>
    <t>171251201</t>
  </si>
  <si>
    <t>Uložení sypaniny na skládky nebo meziskládky</t>
  </si>
  <si>
    <t>-1831262489</t>
  </si>
  <si>
    <t>Uložení sypaniny na skládky nebo meziskládky bez hutnění s upravením uložené sypaniny do předepsaného tvaru</t>
  </si>
  <si>
    <t>https://podminky.urs.cz/item/CS_URS_2023_01/171251201</t>
  </si>
  <si>
    <t>"přebytečná zemina" 45,6</t>
  </si>
  <si>
    <t>11</t>
  </si>
  <si>
    <t>174151101</t>
  </si>
  <si>
    <t>Zásyp jam, šachet rýh nebo kolem objektů sypaninou se zhutněním</t>
  </si>
  <si>
    <t>-66277102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</si>
  <si>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</si>
  <si>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</si>
  <si>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"zaústění drenáže do toku" 2,8*0,8*0,6</t>
  </si>
  <si>
    <t>12</t>
  </si>
  <si>
    <t>181351003</t>
  </si>
  <si>
    <t>Rozprostření ornice tl vrstvy do 200 mm pl do 100 m2 v rovině nebo ve svahu do 1:5 strojně</t>
  </si>
  <si>
    <t>1950317415</t>
  </si>
  <si>
    <t>Rozprostření a urovnání ornice v rovině nebo ve svahu sklonu do 1:5 strojně při souvislé ploše do 100 m2, tl. vrstvy do 200 mm</t>
  </si>
  <si>
    <t>https://podminky.urs.cz/item/CS_URS_2023_01/181351003</t>
  </si>
  <si>
    <t>"přebytečná ornice" (106,0*0,2-67,0*0,1)/0,1</t>
  </si>
  <si>
    <t>13</t>
  </si>
  <si>
    <t>181411123</t>
  </si>
  <si>
    <t>Založení lučního trávníku výsevem pl do 1000 m2 ve svahu přes 1:2 do 1:1</t>
  </si>
  <si>
    <t>260968012</t>
  </si>
  <si>
    <t>Založení trávníku na půdě předem připravené plochy do 1000 m2 výsevem včetně utažení lučního na svahu přes 1:2 do 1:1</t>
  </si>
  <si>
    <t>https://podminky.urs.cz/item/CS_URS_2023_01/181411123</t>
  </si>
  <si>
    <t>"viz. Tabulka kubatur D.1.1.2.4." 67,0</t>
  </si>
  <si>
    <t>14</t>
  </si>
  <si>
    <t>M</t>
  </si>
  <si>
    <t>00572470</t>
  </si>
  <si>
    <t>osivo směs travní univerzál</t>
  </si>
  <si>
    <t>kg</t>
  </si>
  <si>
    <t>-993296723</t>
  </si>
  <si>
    <t>Poznámka k položce:_x000D_
20 g/m2</t>
  </si>
  <si>
    <t>67,0*0,02*1,03</t>
  </si>
  <si>
    <t>181951112</t>
  </si>
  <si>
    <t>Úprava pláně v hornině třídy těžitelnosti I skupiny 1 až 3 se zhutněním strojně</t>
  </si>
  <si>
    <t>465911360</t>
  </si>
  <si>
    <t>Úprava pláně vyrovnáním výškových rozdílů strojně v hornině třídy těžitelnosti I, skupiny 1 až 3 se zhutněním</t>
  </si>
  <si>
    <t>https://podminky.urs.cz/item/CS_URS_2023_01/181951112</t>
  </si>
  <si>
    <t>"cesta - viz. Tabulka kubatur D.1.1.2.4." 890,4</t>
  </si>
  <si>
    <t>"napojení vč. sjezdu - viz. D.1.1.2.1." 41,0</t>
  </si>
  <si>
    <t>16</t>
  </si>
  <si>
    <t>182151111</t>
  </si>
  <si>
    <t>Svahování v zářezech v hornině třídy těžitelnosti I skupiny 1 až 3 strojně</t>
  </si>
  <si>
    <t>142592146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</si>
  <si>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</si>
  <si>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</si>
  <si>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Tabulka kubatur D.1.1.2.4." 20,4</t>
  </si>
  <si>
    <t>17</t>
  </si>
  <si>
    <t>182251101</t>
  </si>
  <si>
    <t>Svahování násypů strojně</t>
  </si>
  <si>
    <t>570215576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</si>
  <si>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</si>
  <si>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</si>
  <si>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"viz. Tabulka kubatur D.1.1.2.4." 46,4</t>
  </si>
  <si>
    <t>18</t>
  </si>
  <si>
    <t>182351023</t>
  </si>
  <si>
    <t>Rozprostření ornice pl do 100 m2 ve svahu přes 1:5 tl vrstvy do 200 mm strojně</t>
  </si>
  <si>
    <t>1496306384</t>
  </si>
  <si>
    <t>Rozprostření a urovnání ornice ve svahu sklonu přes 1:5 strojně při souvislé ploše do 100 m2, tl. vrstvy do 200 mm</t>
  </si>
  <si>
    <t>https://podminky.urs.cz/item/CS_URS_2023_01/182351023</t>
  </si>
  <si>
    <t>Zakládání</t>
  </si>
  <si>
    <t>19</t>
  </si>
  <si>
    <t>211561111</t>
  </si>
  <si>
    <t>Výplň odvodňovacích žeber nebo trativodů kamenivem hrubým drceným frakce 4 až 16 mm</t>
  </si>
  <si>
    <t>-29706473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</si>
  <si>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</si>
  <si>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</si>
  <si>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>Poznámka k položce:_x000D_
- kamenivo fr. 8-16 mm</t>
  </si>
  <si>
    <t>"zaústění drenáže do toku - viz. Tabulka kubatur D.1.1.2.4." 2,8*0,8*0,4</t>
  </si>
  <si>
    <t>20</t>
  </si>
  <si>
    <t>212755214</t>
  </si>
  <si>
    <t>Trativody z drenážních trubek plastových flexibilních D 100 mm bez lože</t>
  </si>
  <si>
    <t>m</t>
  </si>
  <si>
    <t>-259884898</t>
  </si>
  <si>
    <t>Trativody bez lože z drenážních trubek plastových flexibilních D 100 mm</t>
  </si>
  <si>
    <t>https://podminky.urs.cz/item/CS_URS_2023_01/212755214</t>
  </si>
  <si>
    <t>"drenáž - viz. TZ D.1.1.1." 223,2</t>
  </si>
  <si>
    <t>Komunikace pozemní</t>
  </si>
  <si>
    <t>561081111</t>
  </si>
  <si>
    <t>Zřízení podkladu ze zeminy upravené vápnem, cementem, směsnými pojivy tl přes 450 do 500 mm pl do 1000 m2</t>
  </si>
  <si>
    <t>1924793857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</si>
  <si>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</si>
  <si>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https://podminky.urs.cz/item/CS_URS_2023_01/561081111</t>
  </si>
  <si>
    <t>"viz. vzorový řez D.1.1.2.1. (=ÚP)" 890,4</t>
  </si>
  <si>
    <t>22</t>
  </si>
  <si>
    <t>58591002</t>
  </si>
  <si>
    <t>pojivo hydraulické pro stabilizaci zeminy 50% vápna</t>
  </si>
  <si>
    <t>-487771750</t>
  </si>
  <si>
    <t>Poznámka k položce:_x000D_
88,4 kg/m3</t>
  </si>
  <si>
    <t>"5% = 44,2 kg/m2" 931,4*44,2*0,001</t>
  </si>
  <si>
    <t>23</t>
  </si>
  <si>
    <t>564851111</t>
  </si>
  <si>
    <t>Podklad ze štěrkodrtě ŠD plochy přes 100 m2 tl 150 mm</t>
  </si>
  <si>
    <t>-132114030</t>
  </si>
  <si>
    <t>Podklad ze štěrkodrti ŠD s rozprostřením a zhutněním plochy přes 100 m2, po zhutnění tl. 150 mm</t>
  </si>
  <si>
    <t>https://podminky.urs.cz/item/CS_URS_2023_01/564851111</t>
  </si>
  <si>
    <t>24</t>
  </si>
  <si>
    <t>564861111</t>
  </si>
  <si>
    <t>Podklad ze štěrkodrtě ŠD plochy přes 100 m2 tl 200 mm</t>
  </si>
  <si>
    <t>1315429467</t>
  </si>
  <si>
    <t>Podklad ze štěrkodrti ŠD s rozprostřením a zhutněním plochy přes 100 m2, po zhutnění tl. 200 mm</t>
  </si>
  <si>
    <t>https://podminky.urs.cz/item/CS_URS_2023_01/564861111</t>
  </si>
  <si>
    <t>25</t>
  </si>
  <si>
    <t>565165121</t>
  </si>
  <si>
    <t>Asfaltový beton vrstva podkladní ACP 16+ (obalované kamenivo OKS) tl 80 mm š přes 3 m</t>
  </si>
  <si>
    <t>-1811647840</t>
  </si>
  <si>
    <t>Asfaltový beton vrstva podkladní ACP 16+ (obalované kamenivo střednězrnné - OKS) s rozprostřením a zhutněním v pruhu šířky přes 3 m, po zhutnění tl. 80 mm</t>
  </si>
  <si>
    <t>https://podminky.urs.cz/item/CS_URS_2023_01/565165121</t>
  </si>
  <si>
    <t>"viz. Vzorový řez D.1.1.2.1." 212,63*3,24</t>
  </si>
  <si>
    <t>26</t>
  </si>
  <si>
    <t>569841111</t>
  </si>
  <si>
    <t>Zpevnění krajnic štěrkodrtí tl 120 mm</t>
  </si>
  <si>
    <t>677003943</t>
  </si>
  <si>
    <t>Zpevnění krajnic nebo komunikací pro pěší s rozprostřením a zhutněním, po zhutnění štěrkodrtí tl. 120 mm</t>
  </si>
  <si>
    <t>https://podminky.urs.cz/item/CS_URS_2023_01/569841111</t>
  </si>
  <si>
    <t>Poznámka k položce:_x000D_
- kamenivo fr. 0-32 mm</t>
  </si>
  <si>
    <t>"viz. Vzorový řez D.1.1.2.1." 212,63*0,5*2</t>
  </si>
  <si>
    <t>27</t>
  </si>
  <si>
    <t>573211112</t>
  </si>
  <si>
    <t>Postřik živičný spojovací z asfaltu v množství 0,70 kg/m2</t>
  </si>
  <si>
    <t>-2128863879</t>
  </si>
  <si>
    <t>Postřik spojovací PS bez posypu kamenivem z asfaltu silničního, v množství 0,70 kg/m2</t>
  </si>
  <si>
    <t>https://podminky.urs.cz/item/CS_URS_2023_01/573211112</t>
  </si>
  <si>
    <t>"viz. Vzorový řez D.1.1.2.1." 212,63*3,36</t>
  </si>
  <si>
    <t>28</t>
  </si>
  <si>
    <t>573231106</t>
  </si>
  <si>
    <t>Postřik živičný spojovací ze silniční emulze v množství 0,30 kg/m2</t>
  </si>
  <si>
    <t>-1277471212</t>
  </si>
  <si>
    <t>Postřik spojovací PS bez posypu kamenivem ze silniční emulze, v množství 0,30 kg/m2</t>
  </si>
  <si>
    <t>https://podminky.urs.cz/item/CS_URS_2023_01/573231106</t>
  </si>
  <si>
    <t>Poznámka k položce:_x000D_
- kationaktivní asfaltová emulze v množství zbytkového asfaltu 0,2 kg/m2</t>
  </si>
  <si>
    <t>"viz. Vzorový řez D.1.1.2.1." 212,63*3,12</t>
  </si>
  <si>
    <t>29</t>
  </si>
  <si>
    <t>577134221</t>
  </si>
  <si>
    <t>Asfaltový beton vrstva obrusná ACO 11 (ABS) tř. II tl 40 mm š přes 3 m z nemodifikovaného asfaltu</t>
  </si>
  <si>
    <t>1183910238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</si>
  <si>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</si>
  <si>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</si>
  <si>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>"viz. Vzorový řez D.1.1.2.1." 212,63*3,06</t>
  </si>
  <si>
    <t>30</t>
  </si>
  <si>
    <t>599142111</t>
  </si>
  <si>
    <t>Úprava zálivky dilatačních nebo pracovních spár v cementobetonovém krytu hl do 40 mm š přes 20 do 40 mm</t>
  </si>
  <si>
    <t>-761270019</t>
  </si>
  <si>
    <t>Úprava zálivky dilatačních nebo pracovních spár v cementobetonovém krytu, hloubky do 40 mm, šířky přes 20 do 40 mm</t>
  </si>
  <si>
    <t>https://podminky.urs.cz/item/CS_URS_2023_01/599142111</t>
  </si>
  <si>
    <t>"ZÚ - viz. D.1.1.2.1." 4,0</t>
  </si>
  <si>
    <t>"KÚ - viz. D.1.1.2.1." 23,7</t>
  </si>
  <si>
    <t>Trubní vedení</t>
  </si>
  <si>
    <t>31</t>
  </si>
  <si>
    <t>895641111</t>
  </si>
  <si>
    <t>Zřízení drenážní vyústě z betonových prefabrikátů dvoudílné</t>
  </si>
  <si>
    <t>kus</t>
  </si>
  <si>
    <t>1891665239</t>
  </si>
  <si>
    <t>Zřízení drenážní výustě typové z betonových prefabrikovaných dílců dvoudílné</t>
  </si>
  <si>
    <t>https://podminky.urs.cz/item/CS_URS_2023_01/895641111</t>
  </si>
  <si>
    <t>"viz. D.1.1.2.1." 1,0</t>
  </si>
  <si>
    <t>32</t>
  </si>
  <si>
    <t>59299014-R</t>
  </si>
  <si>
    <t>Drenážní výusť prefabrikovaná</t>
  </si>
  <si>
    <t>ks</t>
  </si>
  <si>
    <t>-619152449</t>
  </si>
  <si>
    <t>Ostatní konstrukce a práce, bourání</t>
  </si>
  <si>
    <t>33</t>
  </si>
  <si>
    <t>916131213</t>
  </si>
  <si>
    <t>Osazení silničního obrubníku betonového stojatého s boční opěrou do lože z betonu prostého</t>
  </si>
  <si>
    <t>-959095392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</si>
  <si>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</si>
  <si>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</si>
  <si>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"sjezd - viz. D.1.1.2.1." 9,85</t>
  </si>
  <si>
    <t>34</t>
  </si>
  <si>
    <t>59217031</t>
  </si>
  <si>
    <t>obrubník betonový silniční 1000x150x250mm</t>
  </si>
  <si>
    <t>754499109</t>
  </si>
  <si>
    <t>35</t>
  </si>
  <si>
    <t>916991121</t>
  </si>
  <si>
    <t>Lože pod obrubníky, krajníky nebo obruby z dlažebních kostek z betonu prostého</t>
  </si>
  <si>
    <t>-630311230</t>
  </si>
  <si>
    <t>Lože pod obrubníky, krajníky nebo obruby z dlažebních kostek z betonu prostého</t>
  </si>
  <si>
    <t>https://podminky.urs.cz/item/CS_URS_2023_01/916991121</t>
  </si>
  <si>
    <t>"lože nad 10 cm" 9,85*0,45*0,05</t>
  </si>
  <si>
    <t>36</t>
  </si>
  <si>
    <t>919735111</t>
  </si>
  <si>
    <t>Řezání stávajícího živičného krytu hl do 50 mm</t>
  </si>
  <si>
    <t>1890600089</t>
  </si>
  <si>
    <t>Řezání stávajícího živičného krytu nebo podkladu hloubky do 50 mm</t>
  </si>
  <si>
    <t>https://podminky.urs.cz/item/CS_URS_2023_01/919735111</t>
  </si>
  <si>
    <t>37</t>
  </si>
  <si>
    <t>938902412</t>
  </si>
  <si>
    <t>Čištění propustků strojně tlakovou vodou D přes 500 do 1000 mm při tl nánosu do 25% DN</t>
  </si>
  <si>
    <t>1350551028</t>
  </si>
  <si>
    <t>Čištění propustků s odstraněním travnatého porostu nebo nánosu, s naložením na dopravní prostředek nebo s přemístěním na hromady na vzdálenost do 20 m strojně tlakovou vodou tloušťky nánosu do 25% průměru propustku přes 500 do 1000 mm</t>
  </si>
  <si>
    <t>https://podminky.urs.cz/item/CS_URS_2023_01/938902412</t>
  </si>
  <si>
    <t>"DN 600, dl. 10,5 m" 8,0</t>
  </si>
  <si>
    <t>38</t>
  </si>
  <si>
    <t>938902499</t>
  </si>
  <si>
    <t>Příplatek k čištění propustků delších než 8 m za každý další 1 m délky</t>
  </si>
  <si>
    <t>1175012640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</si>
  <si>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</si>
  <si>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https://podminky.urs.cz/item/CS_URS_2023_01/938902499</t>
  </si>
  <si>
    <t>39</t>
  </si>
  <si>
    <t>08211321</t>
  </si>
  <si>
    <t>voda pitná pro ostatní odběratele</t>
  </si>
  <si>
    <t>223010627</t>
  </si>
  <si>
    <t>997</t>
  </si>
  <si>
    <t>Přesun sutě</t>
  </si>
  <si>
    <t>40</t>
  </si>
  <si>
    <t>997221551</t>
  </si>
  <si>
    <t>Vodorovná doprava suti ze sypkých materiálů do 1 km</t>
  </si>
  <si>
    <t>-1287094081</t>
  </si>
  <si>
    <t>Vodorovná doprava suti bez naložení, ale se složením a s hrubým urovnáním ze sypkých materiálů, na vzdálenost do 1 km</t>
  </si>
  <si>
    <t>https://podminky.urs.cz/item/CS_URS_2023_01/997221551</t>
  </si>
  <si>
    <t>"suť z napojení na KÚ" 24,819</t>
  </si>
  <si>
    <t>"nános z propustku" 0,628</t>
  </si>
  <si>
    <t>41</t>
  </si>
  <si>
    <t>997221559</t>
  </si>
  <si>
    <t>Příplatek ZKD 1 km u vodorovné dopravy suti ze sypkých materiálů</t>
  </si>
  <si>
    <t>-1934806897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</si>
  <si>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</si>
  <si>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</si>
  <si>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29*25,447</t>
  </si>
  <si>
    <t>42</t>
  </si>
  <si>
    <t>997221645</t>
  </si>
  <si>
    <t>Poplatek za uložení na skládce (skládkovné) odpadu asfaltového bez dehtu kód odpadu 17 03 02</t>
  </si>
  <si>
    <t>494484330</t>
  </si>
  <si>
    <t>Poplatek za uložení stavebního odpadu na skládce (skládkovné) asfaltového bez obsahu dehtu zatříděného do Katalogu odpadů pod kódem 17 03 02</t>
  </si>
  <si>
    <t>https://podminky.urs.cz/item/CS_URS_2023_01/997221645</t>
  </si>
  <si>
    <t>"živice z napojení na KÚ" 8,753</t>
  </si>
  <si>
    <t>43</t>
  </si>
  <si>
    <t>997221655</t>
  </si>
  <si>
    <t>185013182</t>
  </si>
  <si>
    <t>https://podminky.urs.cz/item/CS_URS_2023_01/997221655</t>
  </si>
  <si>
    <t>"podkladní kamenivo z napojení na KÚ" 16,066</t>
  </si>
  <si>
    <t>998</t>
  </si>
  <si>
    <t>Přesun hmot</t>
  </si>
  <si>
    <t>44</t>
  </si>
  <si>
    <t>998225111</t>
  </si>
  <si>
    <t>Přesun hmot pro pozemní komunikace s krytem z kamene, monolitickým betonovým nebo živičným</t>
  </si>
  <si>
    <t>-1307313236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</si>
  <si>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</si>
  <si>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</si>
  <si>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45</t>
  </si>
  <si>
    <t>998225191</t>
  </si>
  <si>
    <t>Příplatek k přesunu hmot pro pozemní komunikace s krytem z kamene, živičným, betonovým do 1000 m</t>
  </si>
  <si>
    <t>1023187050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</si>
  <si>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</si>
  <si>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https://podminky.urs.cz/item/CS_URS_2023_01/998225191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</si>
  <si>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</si>
  <si>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</si>
  <si>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</si>
  <si>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</si>
  <si>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</si>
  <si>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</si>
  <si>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</si>
  <si>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</si>
  <si>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</si>
  <si>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</si>
  <si>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</si>
  <si>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</si>
  <si>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</si>
  <si>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>Zřízení zařízení staveniště, jeho připojení na sítě, oplocení prostoru a jejich následné odstranění.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</si>
  <si>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</t>
  </si>
  <si>
    <t>031002002</t>
  </si>
  <si>
    <t>Dopravní značení na staveništi</t>
  </si>
  <si>
    <t>-1385081044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</si>
  <si>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stavby._x000D_
- na obou koncích</t>
  </si>
  <si>
    <t>031004000</t>
  </si>
  <si>
    <t>Práce v ochranném pásmu</t>
  </si>
  <si>
    <t>-1552201142</t>
  </si>
  <si>
    <t>Poznámka k položce:_x000D_
Práce v ochranném nadzemního vedení VN a vodního toku, chráněné ložiskové území.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</si>
  <si>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</si>
  <si>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</si>
  <si>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</si>
  <si>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</si>
  <si>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</si>
  <si>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dl. cesty 213 m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</si>
  <si>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</si>
  <si>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</si>
  <si>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</si>
  <si>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</si>
  <si>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díla. 3x v grafické (tištěné) podobě a 1x v digitálním vyhotovení.</t>
  </si>
  <si>
    <t>091204000</t>
  </si>
  <si>
    <t>Dokumentace skutečného provedení stavby</t>
  </si>
  <si>
    <t>-1309848591</t>
  </si>
  <si>
    <t>Poznámka k položce:_x000D_
Vypracování projektové dokumentace skutečného provedení díla 3x v grafické (tištěné) podobě a 1x v digitálním vyhotovení.</t>
  </si>
  <si>
    <t>091404000</t>
  </si>
  <si>
    <t>Zkoušky, atesty a revize podle ČSN a případných jiných právních nebo technických předpisů</t>
  </si>
  <si>
    <t>-109391706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</si>
  <si>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</si>
  <si>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091405000</t>
  </si>
  <si>
    <t xml:space="preserve">Náhrada porušených drenáží </t>
  </si>
  <si>
    <t>-1708556631</t>
  </si>
  <si>
    <t>Náhrada porušených drenáží</t>
  </si>
  <si>
    <t xml:space="preserve">Poznámka k položce:_x000D_
V ceně je zahrnuto 2 m drenážní trubky vč. spojek, výkop, hutněný zásyp vytěženou zeminou, lože a obsyp štěrkopískem._x000D_
</t>
  </si>
  <si>
    <t>091406000</t>
  </si>
  <si>
    <t>Publicita projektu - informační tabule</t>
  </si>
  <si>
    <t>-275600505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</si>
  <si>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</si>
  <si>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091806000</t>
  </si>
  <si>
    <t>Zajištění všech nezbytných průzkumů nutných pro řádné provádění a dokončení díla</t>
  </si>
  <si>
    <t>392659149</t>
  </si>
  <si>
    <t xml:space="preserve">Poznámka k položce:_x000D_
- předběžný záchranný archeologický výzkum </t>
  </si>
  <si>
    <t>091806001</t>
  </si>
  <si>
    <t>Analýza všech druhů odpadů ukládaných na skládku</t>
  </si>
  <si>
    <t>-1962843244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</si>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</sst>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7151101" TargetMode="External"/><Relationship Id="rId13" Type="http://schemas.openxmlformats.org/officeDocument/2006/relationships/hyperlink" Target="https://podminky.urs.cz/item/CS_URS_2023_01/181411123" TargetMode="External"/><Relationship Id="rId18" Type="http://schemas.openxmlformats.org/officeDocument/2006/relationships/hyperlink" Target="https://podminky.urs.cz/item/CS_URS_2023_01/211561111" TargetMode="External"/><Relationship Id="rId26" Type="http://schemas.openxmlformats.org/officeDocument/2006/relationships/hyperlink" Target="https://podminky.urs.cz/item/CS_URS_2023_01/573231106" TargetMode="External"/><Relationship Id="rId39" Type="http://schemas.openxmlformats.org/officeDocument/2006/relationships/hyperlink" Target="https://podminky.urs.cz/item/CS_URS_2023_01/998225111" TargetMode="External"/><Relationship Id="rId3" Type="http://schemas.openxmlformats.org/officeDocument/2006/relationships/hyperlink" Target="https://podminky.urs.cz/item/CS_URS_2023_01/121151113" TargetMode="External"/><Relationship Id="rId21" Type="http://schemas.openxmlformats.org/officeDocument/2006/relationships/hyperlink" Target="https://podminky.urs.cz/item/CS_URS_2023_01/564851111" TargetMode="External"/><Relationship Id="rId34" Type="http://schemas.openxmlformats.org/officeDocument/2006/relationships/hyperlink" Target="https://podminky.urs.cz/item/CS_URS_2023_01/938902499" TargetMode="External"/><Relationship Id="rId7" Type="http://schemas.openxmlformats.org/officeDocument/2006/relationships/hyperlink" Target="https://podminky.urs.cz/item/CS_URS_2023_01/162751119" TargetMode="External"/><Relationship Id="rId12" Type="http://schemas.openxmlformats.org/officeDocument/2006/relationships/hyperlink" Target="https://podminky.urs.cz/item/CS_URS_2023_01/181351003" TargetMode="External"/><Relationship Id="rId17" Type="http://schemas.openxmlformats.org/officeDocument/2006/relationships/hyperlink" Target="https://podminky.urs.cz/item/CS_URS_2023_01/182351023" TargetMode="External"/><Relationship Id="rId25" Type="http://schemas.openxmlformats.org/officeDocument/2006/relationships/hyperlink" Target="https://podminky.urs.cz/item/CS_URS_2023_01/573211112" TargetMode="External"/><Relationship Id="rId33" Type="http://schemas.openxmlformats.org/officeDocument/2006/relationships/hyperlink" Target="https://podminky.urs.cz/item/CS_URS_2023_01/938902412" TargetMode="External"/><Relationship Id="rId38" Type="http://schemas.openxmlformats.org/officeDocument/2006/relationships/hyperlink" Target="https://podminky.urs.cz/item/CS_URS_2023_01/997221655" TargetMode="External"/><Relationship Id="rId2" Type="http://schemas.openxmlformats.org/officeDocument/2006/relationships/hyperlink" Target="https://podminky.urs.cz/item/CS_URS_2023_01/113107343" TargetMode="External"/><Relationship Id="rId16" Type="http://schemas.openxmlformats.org/officeDocument/2006/relationships/hyperlink" Target="https://podminky.urs.cz/item/CS_URS_2023_01/182251101" TargetMode="External"/><Relationship Id="rId20" Type="http://schemas.openxmlformats.org/officeDocument/2006/relationships/hyperlink" Target="https://podminky.urs.cz/item/CS_URS_2023_01/561081111" TargetMode="External"/><Relationship Id="rId29" Type="http://schemas.openxmlformats.org/officeDocument/2006/relationships/hyperlink" Target="https://podminky.urs.cz/item/CS_URS_2023_01/895641111" TargetMode="External"/><Relationship Id="rId41" Type="http://schemas.openxmlformats.org/officeDocument/2006/relationships/drawing" Target="../drawings/drawing2.xml"/><Relationship Id="rId1" Type="http://schemas.openxmlformats.org/officeDocument/2006/relationships/hyperlink" Target="https://podminky.urs.cz/item/CS_URS_2023_01/113107324" TargetMode="External"/><Relationship Id="rId6" Type="http://schemas.openxmlformats.org/officeDocument/2006/relationships/hyperlink" Target="https://podminky.urs.cz/item/CS_URS_2023_01/162751117" TargetMode="External"/><Relationship Id="rId11" Type="http://schemas.openxmlformats.org/officeDocument/2006/relationships/hyperlink" Target="https://podminky.urs.cz/item/CS_URS_2023_01/174151101" TargetMode="External"/><Relationship Id="rId24" Type="http://schemas.openxmlformats.org/officeDocument/2006/relationships/hyperlink" Target="https://podminky.urs.cz/item/CS_URS_2023_01/569841111" TargetMode="External"/><Relationship Id="rId32" Type="http://schemas.openxmlformats.org/officeDocument/2006/relationships/hyperlink" Target="https://podminky.urs.cz/item/CS_URS_2023_01/919735111" TargetMode="External"/><Relationship Id="rId37" Type="http://schemas.openxmlformats.org/officeDocument/2006/relationships/hyperlink" Target="https://podminky.urs.cz/item/CS_URS_2023_01/997221645" TargetMode="External"/><Relationship Id="rId40" Type="http://schemas.openxmlformats.org/officeDocument/2006/relationships/hyperlink" Target="https://podminky.urs.cz/item/CS_URS_2023_01/998225191" TargetMode="External"/><Relationship Id="rId5" Type="http://schemas.openxmlformats.org/officeDocument/2006/relationships/hyperlink" Target="https://podminky.urs.cz/item/CS_URS_2023_01/132251102" TargetMode="External"/><Relationship Id="rId15" Type="http://schemas.openxmlformats.org/officeDocument/2006/relationships/hyperlink" Target="https://podminky.urs.cz/item/CS_URS_2023_01/182151111" TargetMode="External"/><Relationship Id="rId23" Type="http://schemas.openxmlformats.org/officeDocument/2006/relationships/hyperlink" Target="https://podminky.urs.cz/item/CS_URS_2023_01/565165121" TargetMode="External"/><Relationship Id="rId28" Type="http://schemas.openxmlformats.org/officeDocument/2006/relationships/hyperlink" Target="https://podminky.urs.cz/item/CS_URS_2023_01/599142111" TargetMode="External"/><Relationship Id="rId36" Type="http://schemas.openxmlformats.org/officeDocument/2006/relationships/hyperlink" Target="https://podminky.urs.cz/item/CS_URS_2023_01/997221559" TargetMode="External"/><Relationship Id="rId10" Type="http://schemas.openxmlformats.org/officeDocument/2006/relationships/hyperlink" Target="https://podminky.urs.cz/item/CS_URS_2023_01/171251201" TargetMode="External"/><Relationship Id="rId19" Type="http://schemas.openxmlformats.org/officeDocument/2006/relationships/hyperlink" Target="https://podminky.urs.cz/item/CS_URS_2023_01/212755214" TargetMode="External"/><Relationship Id="rId31" Type="http://schemas.openxmlformats.org/officeDocument/2006/relationships/hyperlink" Target="https://podminky.urs.cz/item/CS_URS_2023_01/916991121" TargetMode="External"/><Relationship Id="rId4" Type="http://schemas.openxmlformats.org/officeDocument/2006/relationships/hyperlink" Target="https://podminky.urs.cz/item/CS_URS_2023_01/122252204" TargetMode="External"/><Relationship Id="rId9" Type="http://schemas.openxmlformats.org/officeDocument/2006/relationships/hyperlink" Target="https://podminky.urs.cz/item/CS_URS_2023_01/171201221" TargetMode="External"/><Relationship Id="rId14" Type="http://schemas.openxmlformats.org/officeDocument/2006/relationships/hyperlink" Target="https://podminky.urs.cz/item/CS_URS_2023_01/181951112" TargetMode="External"/><Relationship Id="rId22" Type="http://schemas.openxmlformats.org/officeDocument/2006/relationships/hyperlink" Target="https://podminky.urs.cz/item/CS_URS_2023_01/564861111" TargetMode="External"/><Relationship Id="rId27" Type="http://schemas.openxmlformats.org/officeDocument/2006/relationships/hyperlink" Target="https://podminky.urs.cz/item/CS_URS_2023_01/577134221" TargetMode="External"/><Relationship Id="rId30" Type="http://schemas.openxmlformats.org/officeDocument/2006/relationships/hyperlink" Target="https://podminky.urs.cz/item/CS_URS_2023_01/916131213" TargetMode="External"/><Relationship Id="rId35" Type="http://schemas.openxmlformats.org/officeDocument/2006/relationships/hyperlink" Target="https://podminky.urs.cz/item/CS_URS_2023_01/99722155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SYN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Polní cesty v k.ú. Svitavy - předměstí a Čtyřicet Lánů - Polní cesta HPC 1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20. 1. 2023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ROUND(SUM(AG55:AG56),2)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'SO-101 - Polní cesta HPC 1'!J30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Polní cesta HPC 1'!P87</f>
        <v>0</v>
      </c>
      <c r="AV55" s="92">
        <f>'SO-101 - Polní cesta HPC 1'!J33</f>
        <v>0</v>
      </c>
      <c r="AW55" s="92">
        <f>'SO-101 - Polní cesta HPC 1'!J34</f>
        <v>0</v>
      </c>
      <c r="AX55" s="92">
        <f>'SO-101 - Polní cesta HPC 1'!J35</f>
        <v>0</v>
      </c>
      <c r="AY55" s="92">
        <f>'SO-101 - Polní cesta HPC 1'!J36</f>
        <v>0</v>
      </c>
      <c r="AZ55" s="92">
        <f>'SO-101 - Polní cesta HPC 1'!F33</f>
        <v>0</v>
      </c>
      <c r="BA55" s="92">
        <f>'SO-101 - Polní cesta HPC 1'!F34</f>
        <v>0</v>
      </c>
      <c r="BB55" s="92">
        <f>'SO-101 - Polní cesta HPC 1'!F35</f>
        <v>0</v>
      </c>
      <c r="BC55" s="92">
        <f>'SO-101 - Polní cesta HPC 1'!F36</f>
        <v>0</v>
      </c>
      <c r="BD55" s="94">
        <f>'SO-101 - Polní cesta HPC 1'!F37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'VON - Vedlejší a ostatní 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CGmJkxEkTkKxCB3INZ+vYiRjFafn+l0+uA5aKIpugGmdounGTrXF5o0xnWJ5MrD+4EudNZH2lSH+EXo15yM8NA==" saltValue="K4JWDsKmWQ+sYbPAy2r+LyZtNjidI8/veOG4X7Y/tnZy5EIRBB3sprHjg27iUC1QJN+TdHQz26E8uBTdQJ5jr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Polní cesta HPC 1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cesty v k.ú. Svitavy - předměstí a Čtyřicet Lánů - Polní cesta HPC 1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88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20. 1. 2023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ROUND((SUM(BE87:BE288)),  2)</f>
        <v>0</v>
      </c>
      <c r="G33" s="33"/>
      <c r="H33" s="33"/>
      <c r="I33" s="117">
        <v>0.21</v>
      </c>
      <c r="J33" s="116">
        <f>ROUND(((SUM(BE87:BE288))*I33),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ROUND((SUM(BF87:BF288)),  2)</f>
        <v>0</v>
      </c>
      <c r="G34" s="33"/>
      <c r="H34" s="33"/>
      <c r="I34" s="117">
        <v>0.15</v>
      </c>
      <c r="J34" s="116">
        <f>ROUND(((SUM(BF87:BF288))*I34),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ROUND((SUM(BG87:BG288)),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ROUND((SUM(BH87:BH288)),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ROUND((SUM(BI87:BI288)),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cesty v k.ú. Svitavy - předměstí a Čtyřicet Lánů - Polní cesta HPC 1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SO-101 - Polní cesta HPC 1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20. 1. 2023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Město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J89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J169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J180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J231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J238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99</v>
      </c>
      <c r="E66" s="142"/>
      <c r="F66" s="142"/>
      <c r="G66" s="142"/>
      <c r="H66" s="142"/>
      <c r="I66" s="142"/>
      <c r="J66" s="143">
        <f>J263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100</v>
      </c>
      <c r="E67" s="142"/>
      <c r="F67" s="142"/>
      <c r="G67" s="142"/>
      <c r="H67" s="142"/>
      <c r="I67" s="142"/>
      <c r="J67" s="143">
        <f>J282</f>
        <v>0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101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46" t="str">
        <f>E7</f>
        <v>Polní cesty v k.ú. Svitavy - předměstí a Čtyřicet Lánů - Polní cesta HPC 1</v>
      </c>
      <c r="F77" s="347"/>
      <c r="G77" s="347"/>
      <c r="H77" s="347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87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18" t="str">
        <f>E9</f>
        <v>SO-101 - Polní cesta HPC 1</v>
      </c>
      <c r="F79" s="348"/>
      <c r="G79" s="348"/>
      <c r="H79" s="348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28" t="s">
        <v>23</v>
      </c>
      <c r="J81" s="58" t="str">
        <f>IF(J12="","",J12)</f>
        <v>20. 1. 2023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5.7" customHeight="1">
      <c r="A83" s="33"/>
      <c r="B83" s="34"/>
      <c r="C83" s="28" t="s">
        <v>25</v>
      </c>
      <c r="D83" s="35"/>
      <c r="E83" s="35"/>
      <c r="F83" s="26" t="str">
        <f>E15</f>
        <v>Město Svitavy</v>
      </c>
      <c r="G83" s="35"/>
      <c r="H83" s="35"/>
      <c r="I83" s="28" t="s">
        <v>31</v>
      </c>
      <c r="J83" s="31" t="str">
        <f>E21</f>
        <v>Agroprojekce Litomyšl, s.r.o.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28" t="s">
        <v>34</v>
      </c>
      <c r="J84" s="31" t="str">
        <f>E24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102</v>
      </c>
      <c r="D86" s="148" t="s">
        <v>56</v>
      </c>
      <c r="E86" s="148" t="s">
        <v>52</v>
      </c>
      <c r="F86" s="148" t="s">
        <v>53</v>
      </c>
      <c r="G86" s="148" t="s">
        <v>103</v>
      </c>
      <c r="H86" s="148" t="s">
        <v>104</v>
      </c>
      <c r="I86" s="148" t="s">
        <v>105</v>
      </c>
      <c r="J86" s="148" t="s">
        <v>91</v>
      </c>
      <c r="K86" s="149" t="s">
        <v>106</v>
      </c>
      <c r="L86" s="150"/>
      <c r="M86" s="67" t="s">
        <v>19</v>
      </c>
      <c r="N86" s="68" t="s">
        <v>41</v>
      </c>
      <c r="O86" s="68" t="s">
        <v>107</v>
      </c>
      <c r="P86" s="68" t="s">
        <v>108</v>
      </c>
      <c r="Q86" s="68" t="s">
        <v>109</v>
      </c>
      <c r="R86" s="68" t="s">
        <v>110</v>
      </c>
      <c r="S86" s="68" t="s">
        <v>111</v>
      </c>
      <c r="T86" s="69" t="s">
        <v>112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" customHeight="1">
      <c r="A87" s="33"/>
      <c r="B87" s="34"/>
      <c r="C87" s="74" t="s">
        <v>113</v>
      </c>
      <c r="D87" s="35"/>
      <c r="E87" s="35"/>
      <c r="F87" s="35"/>
      <c r="G87" s="35"/>
      <c r="H87" s="35"/>
      <c r="I87" s="35"/>
      <c r="J87" s="151">
        <f>BK87</f>
        <v>0</v>
      </c>
      <c r="K87" s="35"/>
      <c r="L87" s="38"/>
      <c r="M87" s="70"/>
      <c r="N87" s="152"/>
      <c r="O87" s="71"/>
      <c r="P87" s="153">
        <f>P88</f>
        <v>0</v>
      </c>
      <c r="Q87" s="71"/>
      <c r="R87" s="153">
        <f>R88</f>
        <v>928.66001347999998</v>
      </c>
      <c r="S87" s="71"/>
      <c r="T87" s="154">
        <f>T88</f>
        <v>25.4467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92</v>
      </c>
      <c r="BK87" s="155">
        <f>BK88</f>
        <v>0</v>
      </c>
    </row>
    <row r="88" spans="1:65" s="12" customFormat="1" ht="25.9" customHeight="1">
      <c r="B88" s="156"/>
      <c r="C88" s="157"/>
      <c r="D88" s="158" t="s">
        <v>70</v>
      </c>
      <c r="E88" s="159" t="s">
        <v>114</v>
      </c>
      <c r="F88" s="159" t="s">
        <v>115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P89+P169+P180+P231+P238+P263+P282</f>
        <v>0</v>
      </c>
      <c r="Q88" s="164"/>
      <c r="R88" s="165">
        <f>R89+R169+R180+R231+R238+R263+R282</f>
        <v>928.66001347999998</v>
      </c>
      <c r="S88" s="164"/>
      <c r="T88" s="166">
        <f>T89+T169+T180+T231+T238+T263+T282</f>
        <v>25.4467</v>
      </c>
      <c r="AR88" s="167" t="s">
        <v>79</v>
      </c>
      <c r="AT88" s="168" t="s">
        <v>70</v>
      </c>
      <c r="AU88" s="168" t="s">
        <v>71</v>
      </c>
      <c r="AY88" s="167" t="s">
        <v>116</v>
      </c>
      <c r="BK88" s="169">
        <f>BK89+BK169+BK180+BK231+BK238+BK263+BK282</f>
        <v>0</v>
      </c>
    </row>
    <row r="89" spans="1:65" s="12" customFormat="1" ht="22.9" customHeight="1">
      <c r="B89" s="156"/>
      <c r="C89" s="157"/>
      <c r="D89" s="158" t="s">
        <v>70</v>
      </c>
      <c r="E89" s="170" t="s">
        <v>79</v>
      </c>
      <c r="F89" s="170" t="s">
        <v>117</v>
      </c>
      <c r="G89" s="157"/>
      <c r="H89" s="157"/>
      <c r="I89" s="160"/>
      <c r="J89" s="171">
        <f>BK89</f>
        <v>0</v>
      </c>
      <c r="K89" s="157"/>
      <c r="L89" s="162"/>
      <c r="M89" s="163"/>
      <c r="N89" s="164"/>
      <c r="O89" s="164"/>
      <c r="P89" s="165">
        <f>SUM(P90:P168)</f>
        <v>0</v>
      </c>
      <c r="Q89" s="164"/>
      <c r="R89" s="165">
        <f>SUM(R90:R168)</f>
        <v>1.3799999999999999E-3</v>
      </c>
      <c r="S89" s="164"/>
      <c r="T89" s="166">
        <f>SUM(T90:T168)</f>
        <v>24.819199999999999</v>
      </c>
      <c r="AR89" s="167" t="s">
        <v>79</v>
      </c>
      <c r="AT89" s="168" t="s">
        <v>70</v>
      </c>
      <c r="AU89" s="168" t="s">
        <v>79</v>
      </c>
      <c r="AY89" s="167" t="s">
        <v>116</v>
      </c>
      <c r="BK89" s="169">
        <f>SUM(BK90:BK168)</f>
        <v>0</v>
      </c>
    </row>
    <row r="90" spans="1:65" s="2" customFormat="1" ht="16.5" customHeight="1">
      <c r="A90" s="33"/>
      <c r="B90" s="34"/>
      <c r="C90" s="172" t="s">
        <v>79</v>
      </c>
      <c r="D90" s="172" t="s">
        <v>118</v>
      </c>
      <c r="E90" s="173" t="s">
        <v>119</v>
      </c>
      <c r="F90" s="174" t="s">
        <v>120</v>
      </c>
      <c r="G90" s="175" t="s">
        <v>121</v>
      </c>
      <c r="H90" s="176">
        <v>27.7</v>
      </c>
      <c r="I90" s="177"/>
      <c r="J90" s="178">
        <f>ROUND(I90*H90,2)</f>
        <v>0</v>
      </c>
      <c r="K90" s="174" t="s">
        <v>122</v>
      </c>
      <c r="L90" s="38"/>
      <c r="M90" s="179" t="s">
        <v>19</v>
      </c>
      <c r="N90" s="180" t="s">
        <v>42</v>
      </c>
      <c r="O90" s="63"/>
      <c r="P90" s="181">
        <f>O90*H90</f>
        <v>0</v>
      </c>
      <c r="Q90" s="181">
        <v>0</v>
      </c>
      <c r="R90" s="181">
        <f>Q90*H90</f>
        <v>0</v>
      </c>
      <c r="S90" s="181">
        <v>0.57999999999999996</v>
      </c>
      <c r="T90" s="182">
        <f>S90*H90</f>
        <v>16.065999999999999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123</v>
      </c>
      <c r="AT90" s="183" t="s">
        <v>118</v>
      </c>
      <c r="AU90" s="183" t="s">
        <v>82</v>
      </c>
      <c r="AY90" s="16" t="s">
        <v>116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6" t="s">
        <v>79</v>
      </c>
      <c r="BK90" s="184">
        <f>ROUND(I90*H90,2)</f>
        <v>0</v>
      </c>
      <c r="BL90" s="16" t="s">
        <v>123</v>
      </c>
      <c r="BM90" s="183" t="s">
        <v>124</v>
      </c>
    </row>
    <row r="91" spans="1:65" s="2" customFormat="1" ht="19.5">
      <c r="A91" s="33"/>
      <c r="B91" s="34"/>
      <c r="C91" s="35"/>
      <c r="D91" s="185" t="s">
        <v>125</v>
      </c>
      <c r="E91" s="35"/>
      <c r="F91" s="186" t="s">
        <v>126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125</v>
      </c>
      <c r="AU91" s="16" t="s">
        <v>82</v>
      </c>
    </row>
    <row r="92" spans="1:65" s="2" customFormat="1" ht="11.25">
      <c r="A92" s="33"/>
      <c r="B92" s="34"/>
      <c r="C92" s="35"/>
      <c r="D92" s="190" t="s">
        <v>127</v>
      </c>
      <c r="E92" s="35"/>
      <c r="F92" s="191" t="s">
        <v>128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82</v>
      </c>
    </row>
    <row r="93" spans="1:65" s="13" customFormat="1" ht="11.25">
      <c r="B93" s="192"/>
      <c r="C93" s="193"/>
      <c r="D93" s="185" t="s">
        <v>129</v>
      </c>
      <c r="E93" s="194" t="s">
        <v>19</v>
      </c>
      <c r="F93" s="195" t="s">
        <v>130</v>
      </c>
      <c r="G93" s="193"/>
      <c r="H93" s="196">
        <v>27.7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AT93" s="202" t="s">
        <v>129</v>
      </c>
      <c r="AU93" s="202" t="s">
        <v>82</v>
      </c>
      <c r="AV93" s="13" t="s">
        <v>82</v>
      </c>
      <c r="AW93" s="13" t="s">
        <v>33</v>
      </c>
      <c r="AX93" s="13" t="s">
        <v>79</v>
      </c>
      <c r="AY93" s="202" t="s">
        <v>116</v>
      </c>
    </row>
    <row r="94" spans="1:65" s="2" customFormat="1" ht="16.5" customHeight="1">
      <c r="A94" s="33"/>
      <c r="B94" s="34"/>
      <c r="C94" s="172" t="s">
        <v>82</v>
      </c>
      <c r="D94" s="172" t="s">
        <v>118</v>
      </c>
      <c r="E94" s="173" t="s">
        <v>131</v>
      </c>
      <c r="F94" s="174" t="s">
        <v>132</v>
      </c>
      <c r="G94" s="175" t="s">
        <v>121</v>
      </c>
      <c r="H94" s="176">
        <v>27.7</v>
      </c>
      <c r="I94" s="177"/>
      <c r="J94" s="178">
        <f>ROUND(I94*H94,2)</f>
        <v>0</v>
      </c>
      <c r="K94" s="174" t="s">
        <v>122</v>
      </c>
      <c r="L94" s="38"/>
      <c r="M94" s="179" t="s">
        <v>19</v>
      </c>
      <c r="N94" s="180" t="s">
        <v>42</v>
      </c>
      <c r="O94" s="63"/>
      <c r="P94" s="181">
        <f>O94*H94</f>
        <v>0</v>
      </c>
      <c r="Q94" s="181">
        <v>0</v>
      </c>
      <c r="R94" s="181">
        <f>Q94*H94</f>
        <v>0</v>
      </c>
      <c r="S94" s="181">
        <v>0.316</v>
      </c>
      <c r="T94" s="182">
        <f>S94*H94</f>
        <v>8.7531999999999996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123</v>
      </c>
      <c r="AT94" s="183" t="s">
        <v>118</v>
      </c>
      <c r="AU94" s="183" t="s">
        <v>82</v>
      </c>
      <c r="AY94" s="16" t="s">
        <v>116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123</v>
      </c>
      <c r="BM94" s="183" t="s">
        <v>133</v>
      </c>
    </row>
    <row r="95" spans="1:65" s="2" customFormat="1" ht="19.5">
      <c r="A95" s="33"/>
      <c r="B95" s="34"/>
      <c r="C95" s="35"/>
      <c r="D95" s="185" t="s">
        <v>125</v>
      </c>
      <c r="E95" s="35"/>
      <c r="F95" s="186" t="s">
        <v>134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125</v>
      </c>
      <c r="AU95" s="16" t="s">
        <v>82</v>
      </c>
    </row>
    <row r="96" spans="1:65" s="2" customFormat="1" ht="11.25">
      <c r="A96" s="33"/>
      <c r="B96" s="34"/>
      <c r="C96" s="35"/>
      <c r="D96" s="190" t="s">
        <v>127</v>
      </c>
      <c r="E96" s="35"/>
      <c r="F96" s="191" t="s">
        <v>135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127</v>
      </c>
      <c r="AU96" s="16" t="s">
        <v>82</v>
      </c>
    </row>
    <row r="97" spans="1:65" s="13" customFormat="1" ht="11.25">
      <c r="B97" s="192"/>
      <c r="C97" s="193"/>
      <c r="D97" s="185" t="s">
        <v>129</v>
      </c>
      <c r="E97" s="194" t="s">
        <v>19</v>
      </c>
      <c r="F97" s="195" t="s">
        <v>130</v>
      </c>
      <c r="G97" s="193"/>
      <c r="H97" s="196">
        <v>27.7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129</v>
      </c>
      <c r="AU97" s="202" t="s">
        <v>82</v>
      </c>
      <c r="AV97" s="13" t="s">
        <v>82</v>
      </c>
      <c r="AW97" s="13" t="s">
        <v>33</v>
      </c>
      <c r="AX97" s="13" t="s">
        <v>79</v>
      </c>
      <c r="AY97" s="202" t="s">
        <v>116</v>
      </c>
    </row>
    <row r="98" spans="1:65" s="2" customFormat="1" ht="16.5" customHeight="1">
      <c r="A98" s="33"/>
      <c r="B98" s="34"/>
      <c r="C98" s="172" t="s">
        <v>136</v>
      </c>
      <c r="D98" s="172" t="s">
        <v>118</v>
      </c>
      <c r="E98" s="173" t="s">
        <v>137</v>
      </c>
      <c r="F98" s="174" t="s">
        <v>138</v>
      </c>
      <c r="G98" s="175" t="s">
        <v>121</v>
      </c>
      <c r="H98" s="176">
        <v>106</v>
      </c>
      <c r="I98" s="177"/>
      <c r="J98" s="178">
        <f>ROUND(I98*H98,2)</f>
        <v>0</v>
      </c>
      <c r="K98" s="174" t="s">
        <v>122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123</v>
      </c>
      <c r="AT98" s="183" t="s">
        <v>118</v>
      </c>
      <c r="AU98" s="183" t="s">
        <v>82</v>
      </c>
      <c r="AY98" s="16" t="s">
        <v>116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123</v>
      </c>
      <c r="BM98" s="183" t="s">
        <v>139</v>
      </c>
    </row>
    <row r="99" spans="1:65" s="2" customFormat="1" ht="11.25">
      <c r="A99" s="33"/>
      <c r="B99" s="34"/>
      <c r="C99" s="35"/>
      <c r="D99" s="185" t="s">
        <v>125</v>
      </c>
      <c r="E99" s="35"/>
      <c r="F99" s="186" t="s">
        <v>140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125</v>
      </c>
      <c r="AU99" s="16" t="s">
        <v>82</v>
      </c>
    </row>
    <row r="100" spans="1:65" s="2" customFormat="1" ht="11.25">
      <c r="A100" s="33"/>
      <c r="B100" s="34"/>
      <c r="C100" s="35"/>
      <c r="D100" s="190" t="s">
        <v>127</v>
      </c>
      <c r="E100" s="35"/>
      <c r="F100" s="191" t="s">
        <v>141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127</v>
      </c>
      <c r="AU100" s="16" t="s">
        <v>82</v>
      </c>
    </row>
    <row r="101" spans="1:65" s="2" customFormat="1" ht="39">
      <c r="A101" s="33"/>
      <c r="B101" s="34"/>
      <c r="C101" s="35"/>
      <c r="D101" s="185" t="s">
        <v>142</v>
      </c>
      <c r="E101" s="35"/>
      <c r="F101" s="203" t="s">
        <v>143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142</v>
      </c>
      <c r="AU101" s="16" t="s">
        <v>82</v>
      </c>
    </row>
    <row r="102" spans="1:65" s="13" customFormat="1" ht="11.25">
      <c r="B102" s="192"/>
      <c r="C102" s="193"/>
      <c r="D102" s="185" t="s">
        <v>129</v>
      </c>
      <c r="E102" s="194" t="s">
        <v>19</v>
      </c>
      <c r="F102" s="195" t="s">
        <v>144</v>
      </c>
      <c r="G102" s="193"/>
      <c r="H102" s="196">
        <v>106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129</v>
      </c>
      <c r="AU102" s="202" t="s">
        <v>82</v>
      </c>
      <c r="AV102" s="13" t="s">
        <v>82</v>
      </c>
      <c r="AW102" s="13" t="s">
        <v>33</v>
      </c>
      <c r="AX102" s="13" t="s">
        <v>79</v>
      </c>
      <c r="AY102" s="202" t="s">
        <v>116</v>
      </c>
    </row>
    <row r="103" spans="1:65" s="2" customFormat="1" ht="21.75" customHeight="1">
      <c r="A103" s="33"/>
      <c r="B103" s="34"/>
      <c r="C103" s="172" t="s">
        <v>123</v>
      </c>
      <c r="D103" s="172" t="s">
        <v>118</v>
      </c>
      <c r="E103" s="173" t="s">
        <v>145</v>
      </c>
      <c r="F103" s="174" t="s">
        <v>146</v>
      </c>
      <c r="G103" s="175" t="s">
        <v>147</v>
      </c>
      <c r="H103" s="176">
        <v>345.85</v>
      </c>
      <c r="I103" s="177"/>
      <c r="J103" s="178">
        <f>ROUND(I103*H103,2)</f>
        <v>0</v>
      </c>
      <c r="K103" s="174" t="s">
        <v>122</v>
      </c>
      <c r="L103" s="38"/>
      <c r="M103" s="179" t="s">
        <v>19</v>
      </c>
      <c r="N103" s="180" t="s">
        <v>42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123</v>
      </c>
      <c r="AT103" s="183" t="s">
        <v>118</v>
      </c>
      <c r="AU103" s="183" t="s">
        <v>82</v>
      </c>
      <c r="AY103" s="16" t="s">
        <v>116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123</v>
      </c>
      <c r="BM103" s="183" t="s">
        <v>148</v>
      </c>
    </row>
    <row r="104" spans="1:65" s="2" customFormat="1" ht="11.25">
      <c r="A104" s="33"/>
      <c r="B104" s="34"/>
      <c r="C104" s="35"/>
      <c r="D104" s="185" t="s">
        <v>125</v>
      </c>
      <c r="E104" s="35"/>
      <c r="F104" s="186" t="s">
        <v>149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125</v>
      </c>
      <c r="AU104" s="16" t="s">
        <v>82</v>
      </c>
    </row>
    <row r="105" spans="1:65" s="2" customFormat="1" ht="11.25">
      <c r="A105" s="33"/>
      <c r="B105" s="34"/>
      <c r="C105" s="35"/>
      <c r="D105" s="190" t="s">
        <v>127</v>
      </c>
      <c r="E105" s="35"/>
      <c r="F105" s="191" t="s">
        <v>150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82</v>
      </c>
    </row>
    <row r="106" spans="1:65" s="13" customFormat="1" ht="11.25">
      <c r="B106" s="192"/>
      <c r="C106" s="193"/>
      <c r="D106" s="185" t="s">
        <v>129</v>
      </c>
      <c r="E106" s="194" t="s">
        <v>19</v>
      </c>
      <c r="F106" s="195" t="s">
        <v>151</v>
      </c>
      <c r="G106" s="193"/>
      <c r="H106" s="196">
        <v>345.85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129</v>
      </c>
      <c r="AU106" s="202" t="s">
        <v>82</v>
      </c>
      <c r="AV106" s="13" t="s">
        <v>82</v>
      </c>
      <c r="AW106" s="13" t="s">
        <v>33</v>
      </c>
      <c r="AX106" s="13" t="s">
        <v>79</v>
      </c>
      <c r="AY106" s="202" t="s">
        <v>116</v>
      </c>
    </row>
    <row r="107" spans="1:65" s="2" customFormat="1" ht="21.75" customHeight="1">
      <c r="A107" s="33"/>
      <c r="B107" s="34"/>
      <c r="C107" s="172" t="s">
        <v>152</v>
      </c>
      <c r="D107" s="172" t="s">
        <v>118</v>
      </c>
      <c r="E107" s="173" t="s">
        <v>153</v>
      </c>
      <c r="F107" s="174" t="s">
        <v>154</v>
      </c>
      <c r="G107" s="175" t="s">
        <v>147</v>
      </c>
      <c r="H107" s="176">
        <v>46.86</v>
      </c>
      <c r="I107" s="177"/>
      <c r="J107" s="178">
        <f>ROUND(I107*H107,2)</f>
        <v>0</v>
      </c>
      <c r="K107" s="174" t="s">
        <v>122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123</v>
      </c>
      <c r="AT107" s="183" t="s">
        <v>118</v>
      </c>
      <c r="AU107" s="183" t="s">
        <v>82</v>
      </c>
      <c r="AY107" s="16" t="s">
        <v>116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123</v>
      </c>
      <c r="BM107" s="183" t="s">
        <v>155</v>
      </c>
    </row>
    <row r="108" spans="1:65" s="2" customFormat="1" ht="19.5">
      <c r="A108" s="33"/>
      <c r="B108" s="34"/>
      <c r="C108" s="35"/>
      <c r="D108" s="185" t="s">
        <v>125</v>
      </c>
      <c r="E108" s="35"/>
      <c r="F108" s="186" t="s">
        <v>156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125</v>
      </c>
      <c r="AU108" s="16" t="s">
        <v>82</v>
      </c>
    </row>
    <row r="109" spans="1:65" s="2" customFormat="1" ht="11.25">
      <c r="A109" s="33"/>
      <c r="B109" s="34"/>
      <c r="C109" s="35"/>
      <c r="D109" s="190" t="s">
        <v>127</v>
      </c>
      <c r="E109" s="35"/>
      <c r="F109" s="191" t="s">
        <v>157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127</v>
      </c>
      <c r="AU109" s="16" t="s">
        <v>82</v>
      </c>
    </row>
    <row r="110" spans="1:65" s="13" customFormat="1" ht="11.25">
      <c r="B110" s="192"/>
      <c r="C110" s="193"/>
      <c r="D110" s="185" t="s">
        <v>129</v>
      </c>
      <c r="E110" s="194" t="s">
        <v>19</v>
      </c>
      <c r="F110" s="195" t="s">
        <v>158</v>
      </c>
      <c r="G110" s="193"/>
      <c r="H110" s="196">
        <v>44.62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129</v>
      </c>
      <c r="AU110" s="202" t="s">
        <v>82</v>
      </c>
      <c r="AV110" s="13" t="s">
        <v>82</v>
      </c>
      <c r="AW110" s="13" t="s">
        <v>33</v>
      </c>
      <c r="AX110" s="13" t="s">
        <v>71</v>
      </c>
      <c r="AY110" s="202" t="s">
        <v>116</v>
      </c>
    </row>
    <row r="111" spans="1:65" s="13" customFormat="1" ht="11.25">
      <c r="B111" s="192"/>
      <c r="C111" s="193"/>
      <c r="D111" s="185" t="s">
        <v>129</v>
      </c>
      <c r="E111" s="194" t="s">
        <v>19</v>
      </c>
      <c r="F111" s="195" t="s">
        <v>159</v>
      </c>
      <c r="G111" s="193"/>
      <c r="H111" s="196">
        <v>2.2400000000000002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129</v>
      </c>
      <c r="AU111" s="202" t="s">
        <v>82</v>
      </c>
      <c r="AV111" s="13" t="s">
        <v>82</v>
      </c>
      <c r="AW111" s="13" t="s">
        <v>33</v>
      </c>
      <c r="AX111" s="13" t="s">
        <v>71</v>
      </c>
      <c r="AY111" s="202" t="s">
        <v>116</v>
      </c>
    </row>
    <row r="112" spans="1:65" s="2" customFormat="1" ht="21.75" customHeight="1">
      <c r="A112" s="33"/>
      <c r="B112" s="34"/>
      <c r="C112" s="172" t="s">
        <v>160</v>
      </c>
      <c r="D112" s="172" t="s">
        <v>118</v>
      </c>
      <c r="E112" s="173" t="s">
        <v>161</v>
      </c>
      <c r="F112" s="174" t="s">
        <v>162</v>
      </c>
      <c r="G112" s="175" t="s">
        <v>147</v>
      </c>
      <c r="H112" s="176">
        <v>391.45</v>
      </c>
      <c r="I112" s="177"/>
      <c r="J112" s="178">
        <f>ROUND(I112*H112,2)</f>
        <v>0</v>
      </c>
      <c r="K112" s="174" t="s">
        <v>122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123</v>
      </c>
      <c r="AT112" s="183" t="s">
        <v>118</v>
      </c>
      <c r="AU112" s="183" t="s">
        <v>82</v>
      </c>
      <c r="AY112" s="16" t="s">
        <v>116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123</v>
      </c>
      <c r="BM112" s="183" t="s">
        <v>163</v>
      </c>
    </row>
    <row r="113" spans="1:65" s="2" customFormat="1" ht="19.5">
      <c r="A113" s="33"/>
      <c r="B113" s="34"/>
      <c r="C113" s="35"/>
      <c r="D113" s="185" t="s">
        <v>125</v>
      </c>
      <c r="E113" s="35"/>
      <c r="F113" s="186" t="s">
        <v>164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125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127</v>
      </c>
      <c r="E114" s="35"/>
      <c r="F114" s="191" t="s">
        <v>165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127</v>
      </c>
      <c r="AU114" s="16" t="s">
        <v>82</v>
      </c>
    </row>
    <row r="115" spans="1:65" s="13" customFormat="1" ht="11.25">
      <c r="B115" s="192"/>
      <c r="C115" s="193"/>
      <c r="D115" s="185" t="s">
        <v>129</v>
      </c>
      <c r="E115" s="194" t="s">
        <v>19</v>
      </c>
      <c r="F115" s="195" t="s">
        <v>166</v>
      </c>
      <c r="G115" s="193"/>
      <c r="H115" s="196">
        <v>345.85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129</v>
      </c>
      <c r="AU115" s="202" t="s">
        <v>82</v>
      </c>
      <c r="AV115" s="13" t="s">
        <v>82</v>
      </c>
      <c r="AW115" s="13" t="s">
        <v>33</v>
      </c>
      <c r="AX115" s="13" t="s">
        <v>71</v>
      </c>
      <c r="AY115" s="202" t="s">
        <v>116</v>
      </c>
    </row>
    <row r="116" spans="1:65" s="13" customFormat="1" ht="11.25">
      <c r="B116" s="192"/>
      <c r="C116" s="193"/>
      <c r="D116" s="185" t="s">
        <v>129</v>
      </c>
      <c r="E116" s="194" t="s">
        <v>19</v>
      </c>
      <c r="F116" s="195" t="s">
        <v>167</v>
      </c>
      <c r="G116" s="193"/>
      <c r="H116" s="196">
        <v>45.6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129</v>
      </c>
      <c r="AU116" s="202" t="s">
        <v>82</v>
      </c>
      <c r="AV116" s="13" t="s">
        <v>82</v>
      </c>
      <c r="AW116" s="13" t="s">
        <v>33</v>
      </c>
      <c r="AX116" s="13" t="s">
        <v>71</v>
      </c>
      <c r="AY116" s="202" t="s">
        <v>116</v>
      </c>
    </row>
    <row r="117" spans="1:65" s="2" customFormat="1" ht="24.2" customHeight="1">
      <c r="A117" s="33"/>
      <c r="B117" s="34"/>
      <c r="C117" s="172" t="s">
        <v>168</v>
      </c>
      <c r="D117" s="172" t="s">
        <v>118</v>
      </c>
      <c r="E117" s="173" t="s">
        <v>169</v>
      </c>
      <c r="F117" s="174" t="s">
        <v>170</v>
      </c>
      <c r="G117" s="175" t="s">
        <v>147</v>
      </c>
      <c r="H117" s="176">
        <v>7829</v>
      </c>
      <c r="I117" s="177"/>
      <c r="J117" s="178">
        <f>ROUND(I117*H117,2)</f>
        <v>0</v>
      </c>
      <c r="K117" s="174" t="s">
        <v>122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123</v>
      </c>
      <c r="AT117" s="183" t="s">
        <v>118</v>
      </c>
      <c r="AU117" s="183" t="s">
        <v>82</v>
      </c>
      <c r="AY117" s="16" t="s">
        <v>116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123</v>
      </c>
      <c r="BM117" s="183" t="s">
        <v>171</v>
      </c>
    </row>
    <row r="118" spans="1:65" s="2" customFormat="1" ht="19.5">
      <c r="A118" s="33"/>
      <c r="B118" s="34"/>
      <c r="C118" s="35"/>
      <c r="D118" s="185" t="s">
        <v>125</v>
      </c>
      <c r="E118" s="35"/>
      <c r="F118" s="186" t="s">
        <v>172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125</v>
      </c>
      <c r="AU118" s="16" t="s">
        <v>82</v>
      </c>
    </row>
    <row r="119" spans="1:65" s="2" customFormat="1" ht="11.25">
      <c r="A119" s="33"/>
      <c r="B119" s="34"/>
      <c r="C119" s="35"/>
      <c r="D119" s="190" t="s">
        <v>127</v>
      </c>
      <c r="E119" s="35"/>
      <c r="F119" s="191" t="s">
        <v>173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127</v>
      </c>
      <c r="AU119" s="16" t="s">
        <v>82</v>
      </c>
    </row>
    <row r="120" spans="1:65" s="13" customFormat="1" ht="11.25">
      <c r="B120" s="192"/>
      <c r="C120" s="193"/>
      <c r="D120" s="185" t="s">
        <v>129</v>
      </c>
      <c r="E120" s="194" t="s">
        <v>19</v>
      </c>
      <c r="F120" s="195" t="s">
        <v>174</v>
      </c>
      <c r="G120" s="193"/>
      <c r="H120" s="196">
        <v>6917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129</v>
      </c>
      <c r="AU120" s="202" t="s">
        <v>82</v>
      </c>
      <c r="AV120" s="13" t="s">
        <v>82</v>
      </c>
      <c r="AW120" s="13" t="s">
        <v>33</v>
      </c>
      <c r="AX120" s="13" t="s">
        <v>71</v>
      </c>
      <c r="AY120" s="202" t="s">
        <v>116</v>
      </c>
    </row>
    <row r="121" spans="1:65" s="13" customFormat="1" ht="11.25">
      <c r="B121" s="192"/>
      <c r="C121" s="193"/>
      <c r="D121" s="185" t="s">
        <v>129</v>
      </c>
      <c r="E121" s="194" t="s">
        <v>19</v>
      </c>
      <c r="F121" s="195" t="s">
        <v>175</v>
      </c>
      <c r="G121" s="193"/>
      <c r="H121" s="196">
        <v>912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129</v>
      </c>
      <c r="AU121" s="202" t="s">
        <v>82</v>
      </c>
      <c r="AV121" s="13" t="s">
        <v>82</v>
      </c>
      <c r="AW121" s="13" t="s">
        <v>33</v>
      </c>
      <c r="AX121" s="13" t="s">
        <v>71</v>
      </c>
      <c r="AY121" s="202" t="s">
        <v>116</v>
      </c>
    </row>
    <row r="122" spans="1:65" s="2" customFormat="1" ht="16.5" customHeight="1">
      <c r="A122" s="33"/>
      <c r="B122" s="34"/>
      <c r="C122" s="172" t="s">
        <v>176</v>
      </c>
      <c r="D122" s="172" t="s">
        <v>118</v>
      </c>
      <c r="E122" s="173" t="s">
        <v>177</v>
      </c>
      <c r="F122" s="174" t="s">
        <v>178</v>
      </c>
      <c r="G122" s="175" t="s">
        <v>147</v>
      </c>
      <c r="H122" s="176">
        <v>0.9</v>
      </c>
      <c r="I122" s="177"/>
      <c r="J122" s="178">
        <f>ROUND(I122*H122,2)</f>
        <v>0</v>
      </c>
      <c r="K122" s="174" t="s">
        <v>122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123</v>
      </c>
      <c r="AT122" s="183" t="s">
        <v>118</v>
      </c>
      <c r="AU122" s="183" t="s">
        <v>82</v>
      </c>
      <c r="AY122" s="16" t="s">
        <v>116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123</v>
      </c>
      <c r="BM122" s="183" t="s">
        <v>179</v>
      </c>
    </row>
    <row r="123" spans="1:65" s="2" customFormat="1" ht="19.5">
      <c r="A123" s="33"/>
      <c r="B123" s="34"/>
      <c r="C123" s="35"/>
      <c r="D123" s="185" t="s">
        <v>125</v>
      </c>
      <c r="E123" s="35"/>
      <c r="F123" s="186" t="s">
        <v>180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125</v>
      </c>
      <c r="AU123" s="16" t="s">
        <v>82</v>
      </c>
    </row>
    <row r="124" spans="1:65" s="2" customFormat="1" ht="11.25">
      <c r="A124" s="33"/>
      <c r="B124" s="34"/>
      <c r="C124" s="35"/>
      <c r="D124" s="190" t="s">
        <v>127</v>
      </c>
      <c r="E124" s="35"/>
      <c r="F124" s="191" t="s">
        <v>181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127</v>
      </c>
      <c r="AU124" s="16" t="s">
        <v>82</v>
      </c>
    </row>
    <row r="125" spans="1:65" s="13" customFormat="1" ht="11.25">
      <c r="B125" s="192"/>
      <c r="C125" s="193"/>
      <c r="D125" s="185" t="s">
        <v>129</v>
      </c>
      <c r="E125" s="194" t="s">
        <v>19</v>
      </c>
      <c r="F125" s="195" t="s">
        <v>182</v>
      </c>
      <c r="G125" s="193"/>
      <c r="H125" s="196">
        <v>0.9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129</v>
      </c>
      <c r="AU125" s="202" t="s">
        <v>82</v>
      </c>
      <c r="AV125" s="13" t="s">
        <v>82</v>
      </c>
      <c r="AW125" s="13" t="s">
        <v>33</v>
      </c>
      <c r="AX125" s="13" t="s">
        <v>79</v>
      </c>
      <c r="AY125" s="202" t="s">
        <v>116</v>
      </c>
    </row>
    <row r="126" spans="1:65" s="2" customFormat="1" ht="16.5" customHeight="1">
      <c r="A126" s="33"/>
      <c r="B126" s="34"/>
      <c r="C126" s="172" t="s">
        <v>183</v>
      </c>
      <c r="D126" s="172" t="s">
        <v>118</v>
      </c>
      <c r="E126" s="173" t="s">
        <v>184</v>
      </c>
      <c r="F126" s="174" t="s">
        <v>185</v>
      </c>
      <c r="G126" s="175" t="s">
        <v>186</v>
      </c>
      <c r="H126" s="176">
        <v>704.61</v>
      </c>
      <c r="I126" s="177"/>
      <c r="J126" s="178">
        <f>ROUND(I126*H126,2)</f>
        <v>0</v>
      </c>
      <c r="K126" s="174" t="s">
        <v>122</v>
      </c>
      <c r="L126" s="38"/>
      <c r="M126" s="179" t="s">
        <v>19</v>
      </c>
      <c r="N126" s="180" t="s">
        <v>42</v>
      </c>
      <c r="O126" s="63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3" t="s">
        <v>123</v>
      </c>
      <c r="AT126" s="183" t="s">
        <v>118</v>
      </c>
      <c r="AU126" s="183" t="s">
        <v>82</v>
      </c>
      <c r="AY126" s="16" t="s">
        <v>116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79</v>
      </c>
      <c r="BK126" s="184">
        <f>ROUND(I126*H126,2)</f>
        <v>0</v>
      </c>
      <c r="BL126" s="16" t="s">
        <v>123</v>
      </c>
      <c r="BM126" s="183" t="s">
        <v>187</v>
      </c>
    </row>
    <row r="127" spans="1:65" s="2" customFormat="1" ht="11.25">
      <c r="A127" s="33"/>
      <c r="B127" s="34"/>
      <c r="C127" s="35"/>
      <c r="D127" s="185" t="s">
        <v>125</v>
      </c>
      <c r="E127" s="35"/>
      <c r="F127" s="186" t="s">
        <v>188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125</v>
      </c>
      <c r="AU127" s="16" t="s">
        <v>82</v>
      </c>
    </row>
    <row r="128" spans="1:65" s="2" customFormat="1" ht="11.25">
      <c r="A128" s="33"/>
      <c r="B128" s="34"/>
      <c r="C128" s="35"/>
      <c r="D128" s="190" t="s">
        <v>127</v>
      </c>
      <c r="E128" s="35"/>
      <c r="F128" s="191" t="s">
        <v>189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127</v>
      </c>
      <c r="AU128" s="16" t="s">
        <v>82</v>
      </c>
    </row>
    <row r="129" spans="1:65" s="13" customFormat="1" ht="11.25">
      <c r="B129" s="192"/>
      <c r="C129" s="193"/>
      <c r="D129" s="185" t="s">
        <v>129</v>
      </c>
      <c r="E129" s="194" t="s">
        <v>19</v>
      </c>
      <c r="F129" s="195" t="s">
        <v>190</v>
      </c>
      <c r="G129" s="193"/>
      <c r="H129" s="196">
        <v>622.53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129</v>
      </c>
      <c r="AU129" s="202" t="s">
        <v>82</v>
      </c>
      <c r="AV129" s="13" t="s">
        <v>82</v>
      </c>
      <c r="AW129" s="13" t="s">
        <v>33</v>
      </c>
      <c r="AX129" s="13" t="s">
        <v>71</v>
      </c>
      <c r="AY129" s="202" t="s">
        <v>116</v>
      </c>
    </row>
    <row r="130" spans="1:65" s="13" customFormat="1" ht="11.25">
      <c r="B130" s="192"/>
      <c r="C130" s="193"/>
      <c r="D130" s="185" t="s">
        <v>129</v>
      </c>
      <c r="E130" s="194" t="s">
        <v>19</v>
      </c>
      <c r="F130" s="195" t="s">
        <v>191</v>
      </c>
      <c r="G130" s="193"/>
      <c r="H130" s="196">
        <v>82.08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129</v>
      </c>
      <c r="AU130" s="202" t="s">
        <v>82</v>
      </c>
      <c r="AV130" s="13" t="s">
        <v>82</v>
      </c>
      <c r="AW130" s="13" t="s">
        <v>33</v>
      </c>
      <c r="AX130" s="13" t="s">
        <v>71</v>
      </c>
      <c r="AY130" s="202" t="s">
        <v>116</v>
      </c>
    </row>
    <row r="131" spans="1:65" s="2" customFormat="1" ht="16.5" customHeight="1">
      <c r="A131" s="33"/>
      <c r="B131" s="34"/>
      <c r="C131" s="172" t="s">
        <v>192</v>
      </c>
      <c r="D131" s="172" t="s">
        <v>118</v>
      </c>
      <c r="E131" s="173" t="s">
        <v>193</v>
      </c>
      <c r="F131" s="174" t="s">
        <v>194</v>
      </c>
      <c r="G131" s="175" t="s">
        <v>147</v>
      </c>
      <c r="H131" s="176">
        <v>391.45</v>
      </c>
      <c r="I131" s="177"/>
      <c r="J131" s="178">
        <f>ROUND(I131*H131,2)</f>
        <v>0</v>
      </c>
      <c r="K131" s="174" t="s">
        <v>122</v>
      </c>
      <c r="L131" s="38"/>
      <c r="M131" s="179" t="s">
        <v>19</v>
      </c>
      <c r="N131" s="180" t="s">
        <v>42</v>
      </c>
      <c r="O131" s="63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123</v>
      </c>
      <c r="AT131" s="183" t="s">
        <v>118</v>
      </c>
      <c r="AU131" s="183" t="s">
        <v>82</v>
      </c>
      <c r="AY131" s="16" t="s">
        <v>116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123</v>
      </c>
      <c r="BM131" s="183" t="s">
        <v>195</v>
      </c>
    </row>
    <row r="132" spans="1:65" s="2" customFormat="1" ht="11.25">
      <c r="A132" s="33"/>
      <c r="B132" s="34"/>
      <c r="C132" s="35"/>
      <c r="D132" s="185" t="s">
        <v>125</v>
      </c>
      <c r="E132" s="35"/>
      <c r="F132" s="186" t="s">
        <v>196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125</v>
      </c>
      <c r="AU132" s="16" t="s">
        <v>82</v>
      </c>
    </row>
    <row r="133" spans="1:65" s="2" customFormat="1" ht="11.25">
      <c r="A133" s="33"/>
      <c r="B133" s="34"/>
      <c r="C133" s="35"/>
      <c r="D133" s="190" t="s">
        <v>127</v>
      </c>
      <c r="E133" s="35"/>
      <c r="F133" s="191" t="s">
        <v>197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127</v>
      </c>
      <c r="AU133" s="16" t="s">
        <v>82</v>
      </c>
    </row>
    <row r="134" spans="1:65" s="13" customFormat="1" ht="11.25">
      <c r="B134" s="192"/>
      <c r="C134" s="193"/>
      <c r="D134" s="185" t="s">
        <v>129</v>
      </c>
      <c r="E134" s="194" t="s">
        <v>19</v>
      </c>
      <c r="F134" s="195" t="s">
        <v>166</v>
      </c>
      <c r="G134" s="193"/>
      <c r="H134" s="196">
        <v>345.85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129</v>
      </c>
      <c r="AU134" s="202" t="s">
        <v>82</v>
      </c>
      <c r="AV134" s="13" t="s">
        <v>82</v>
      </c>
      <c r="AW134" s="13" t="s">
        <v>33</v>
      </c>
      <c r="AX134" s="13" t="s">
        <v>71</v>
      </c>
      <c r="AY134" s="202" t="s">
        <v>116</v>
      </c>
    </row>
    <row r="135" spans="1:65" s="13" customFormat="1" ht="11.25">
      <c r="B135" s="192"/>
      <c r="C135" s="193"/>
      <c r="D135" s="185" t="s">
        <v>129</v>
      </c>
      <c r="E135" s="194" t="s">
        <v>19</v>
      </c>
      <c r="F135" s="195" t="s">
        <v>198</v>
      </c>
      <c r="G135" s="193"/>
      <c r="H135" s="196">
        <v>45.6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129</v>
      </c>
      <c r="AU135" s="202" t="s">
        <v>82</v>
      </c>
      <c r="AV135" s="13" t="s">
        <v>82</v>
      </c>
      <c r="AW135" s="13" t="s">
        <v>33</v>
      </c>
      <c r="AX135" s="13" t="s">
        <v>71</v>
      </c>
      <c r="AY135" s="202" t="s">
        <v>116</v>
      </c>
    </row>
    <row r="136" spans="1:65" s="2" customFormat="1" ht="16.5" customHeight="1">
      <c r="A136" s="33"/>
      <c r="B136" s="34"/>
      <c r="C136" s="172" t="s">
        <v>199</v>
      </c>
      <c r="D136" s="172" t="s">
        <v>118</v>
      </c>
      <c r="E136" s="173" t="s">
        <v>200</v>
      </c>
      <c r="F136" s="174" t="s">
        <v>201</v>
      </c>
      <c r="G136" s="175" t="s">
        <v>147</v>
      </c>
      <c r="H136" s="176">
        <v>1.3440000000000001</v>
      </c>
      <c r="I136" s="177"/>
      <c r="J136" s="178">
        <f>ROUND(I136*H136,2)</f>
        <v>0</v>
      </c>
      <c r="K136" s="174" t="s">
        <v>122</v>
      </c>
      <c r="L136" s="38"/>
      <c r="M136" s="179" t="s">
        <v>19</v>
      </c>
      <c r="N136" s="180" t="s">
        <v>42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123</v>
      </c>
      <c r="AT136" s="183" t="s">
        <v>118</v>
      </c>
      <c r="AU136" s="183" t="s">
        <v>82</v>
      </c>
      <c r="AY136" s="16" t="s">
        <v>116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79</v>
      </c>
      <c r="BK136" s="184">
        <f>ROUND(I136*H136,2)</f>
        <v>0</v>
      </c>
      <c r="BL136" s="16" t="s">
        <v>123</v>
      </c>
      <c r="BM136" s="183" t="s">
        <v>202</v>
      </c>
    </row>
    <row r="137" spans="1:65" s="2" customFormat="1" ht="19.5">
      <c r="A137" s="33"/>
      <c r="B137" s="34"/>
      <c r="C137" s="35"/>
      <c r="D137" s="185" t="s">
        <v>125</v>
      </c>
      <c r="E137" s="35"/>
      <c r="F137" s="186" t="s">
        <v>203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125</v>
      </c>
      <c r="AU137" s="16" t="s">
        <v>82</v>
      </c>
    </row>
    <row r="138" spans="1:65" s="2" customFormat="1" ht="11.25">
      <c r="A138" s="33"/>
      <c r="B138" s="34"/>
      <c r="C138" s="35"/>
      <c r="D138" s="190" t="s">
        <v>127</v>
      </c>
      <c r="E138" s="35"/>
      <c r="F138" s="191" t="s">
        <v>204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127</v>
      </c>
      <c r="AU138" s="16" t="s">
        <v>82</v>
      </c>
    </row>
    <row r="139" spans="1:65" s="13" customFormat="1" ht="11.25">
      <c r="B139" s="192"/>
      <c r="C139" s="193"/>
      <c r="D139" s="185" t="s">
        <v>129</v>
      </c>
      <c r="E139" s="194" t="s">
        <v>19</v>
      </c>
      <c r="F139" s="195" t="s">
        <v>205</v>
      </c>
      <c r="G139" s="193"/>
      <c r="H139" s="196">
        <v>1.3440000000000001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129</v>
      </c>
      <c r="AU139" s="202" t="s">
        <v>82</v>
      </c>
      <c r="AV139" s="13" t="s">
        <v>82</v>
      </c>
      <c r="AW139" s="13" t="s">
        <v>33</v>
      </c>
      <c r="AX139" s="13" t="s">
        <v>79</v>
      </c>
      <c r="AY139" s="202" t="s">
        <v>116</v>
      </c>
    </row>
    <row r="140" spans="1:65" s="2" customFormat="1" ht="16.5" customHeight="1">
      <c r="A140" s="33"/>
      <c r="B140" s="34"/>
      <c r="C140" s="172" t="s">
        <v>206</v>
      </c>
      <c r="D140" s="172" t="s">
        <v>118</v>
      </c>
      <c r="E140" s="173" t="s">
        <v>207</v>
      </c>
      <c r="F140" s="174" t="s">
        <v>208</v>
      </c>
      <c r="G140" s="175" t="s">
        <v>121</v>
      </c>
      <c r="H140" s="176">
        <v>145</v>
      </c>
      <c r="I140" s="177"/>
      <c r="J140" s="178">
        <f>ROUND(I140*H140,2)</f>
        <v>0</v>
      </c>
      <c r="K140" s="174" t="s">
        <v>122</v>
      </c>
      <c r="L140" s="38"/>
      <c r="M140" s="179" t="s">
        <v>19</v>
      </c>
      <c r="N140" s="180" t="s">
        <v>42</v>
      </c>
      <c r="O140" s="63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123</v>
      </c>
      <c r="AT140" s="183" t="s">
        <v>118</v>
      </c>
      <c r="AU140" s="183" t="s">
        <v>82</v>
      </c>
      <c r="AY140" s="16" t="s">
        <v>116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79</v>
      </c>
      <c r="BK140" s="184">
        <f>ROUND(I140*H140,2)</f>
        <v>0</v>
      </c>
      <c r="BL140" s="16" t="s">
        <v>123</v>
      </c>
      <c r="BM140" s="183" t="s">
        <v>209</v>
      </c>
    </row>
    <row r="141" spans="1:65" s="2" customFormat="1" ht="11.25">
      <c r="A141" s="33"/>
      <c r="B141" s="34"/>
      <c r="C141" s="35"/>
      <c r="D141" s="185" t="s">
        <v>125</v>
      </c>
      <c r="E141" s="35"/>
      <c r="F141" s="186" t="s">
        <v>210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125</v>
      </c>
      <c r="AU141" s="16" t="s">
        <v>82</v>
      </c>
    </row>
    <row r="142" spans="1:65" s="2" customFormat="1" ht="11.25">
      <c r="A142" s="33"/>
      <c r="B142" s="34"/>
      <c r="C142" s="35"/>
      <c r="D142" s="190" t="s">
        <v>127</v>
      </c>
      <c r="E142" s="35"/>
      <c r="F142" s="191" t="s">
        <v>211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127</v>
      </c>
      <c r="AU142" s="16" t="s">
        <v>82</v>
      </c>
    </row>
    <row r="143" spans="1:65" s="13" customFormat="1" ht="11.25">
      <c r="B143" s="192"/>
      <c r="C143" s="193"/>
      <c r="D143" s="185" t="s">
        <v>129</v>
      </c>
      <c r="E143" s="194" t="s">
        <v>19</v>
      </c>
      <c r="F143" s="195" t="s">
        <v>212</v>
      </c>
      <c r="G143" s="193"/>
      <c r="H143" s="196">
        <v>145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129</v>
      </c>
      <c r="AU143" s="202" t="s">
        <v>82</v>
      </c>
      <c r="AV143" s="13" t="s">
        <v>82</v>
      </c>
      <c r="AW143" s="13" t="s">
        <v>33</v>
      </c>
      <c r="AX143" s="13" t="s">
        <v>79</v>
      </c>
      <c r="AY143" s="202" t="s">
        <v>116</v>
      </c>
    </row>
    <row r="144" spans="1:65" s="2" customFormat="1" ht="16.5" customHeight="1">
      <c r="A144" s="33"/>
      <c r="B144" s="34"/>
      <c r="C144" s="172" t="s">
        <v>213</v>
      </c>
      <c r="D144" s="172" t="s">
        <v>118</v>
      </c>
      <c r="E144" s="173" t="s">
        <v>214</v>
      </c>
      <c r="F144" s="174" t="s">
        <v>215</v>
      </c>
      <c r="G144" s="175" t="s">
        <v>121</v>
      </c>
      <c r="H144" s="176">
        <v>67</v>
      </c>
      <c r="I144" s="177"/>
      <c r="J144" s="178">
        <f>ROUND(I144*H144,2)</f>
        <v>0</v>
      </c>
      <c r="K144" s="174" t="s">
        <v>122</v>
      </c>
      <c r="L144" s="38"/>
      <c r="M144" s="179" t="s">
        <v>19</v>
      </c>
      <c r="N144" s="180" t="s">
        <v>42</v>
      </c>
      <c r="O144" s="63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3" t="s">
        <v>123</v>
      </c>
      <c r="AT144" s="183" t="s">
        <v>118</v>
      </c>
      <c r="AU144" s="183" t="s">
        <v>82</v>
      </c>
      <c r="AY144" s="16" t="s">
        <v>116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79</v>
      </c>
      <c r="BK144" s="184">
        <f>ROUND(I144*H144,2)</f>
        <v>0</v>
      </c>
      <c r="BL144" s="16" t="s">
        <v>123</v>
      </c>
      <c r="BM144" s="183" t="s">
        <v>216</v>
      </c>
    </row>
    <row r="145" spans="1:65" s="2" customFormat="1" ht="11.25">
      <c r="A145" s="33"/>
      <c r="B145" s="34"/>
      <c r="C145" s="35"/>
      <c r="D145" s="185" t="s">
        <v>125</v>
      </c>
      <c r="E145" s="35"/>
      <c r="F145" s="186" t="s">
        <v>217</v>
      </c>
      <c r="G145" s="35"/>
      <c r="H145" s="35"/>
      <c r="I145" s="187"/>
      <c r="J145" s="35"/>
      <c r="K145" s="35"/>
      <c r="L145" s="38"/>
      <c r="M145" s="188"/>
      <c r="N145" s="189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125</v>
      </c>
      <c r="AU145" s="16" t="s">
        <v>82</v>
      </c>
    </row>
    <row r="146" spans="1:65" s="2" customFormat="1" ht="11.25">
      <c r="A146" s="33"/>
      <c r="B146" s="34"/>
      <c r="C146" s="35"/>
      <c r="D146" s="190" t="s">
        <v>127</v>
      </c>
      <c r="E146" s="35"/>
      <c r="F146" s="191" t="s">
        <v>218</v>
      </c>
      <c r="G146" s="35"/>
      <c r="H146" s="35"/>
      <c r="I146" s="187"/>
      <c r="J146" s="35"/>
      <c r="K146" s="35"/>
      <c r="L146" s="38"/>
      <c r="M146" s="188"/>
      <c r="N146" s="189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127</v>
      </c>
      <c r="AU146" s="16" t="s">
        <v>82</v>
      </c>
    </row>
    <row r="147" spans="1:65" s="13" customFormat="1" ht="11.25">
      <c r="B147" s="192"/>
      <c r="C147" s="193"/>
      <c r="D147" s="185" t="s">
        <v>129</v>
      </c>
      <c r="E147" s="194" t="s">
        <v>19</v>
      </c>
      <c r="F147" s="195" t="s">
        <v>219</v>
      </c>
      <c r="G147" s="193"/>
      <c r="H147" s="196">
        <v>67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129</v>
      </c>
      <c r="AU147" s="202" t="s">
        <v>82</v>
      </c>
      <c r="AV147" s="13" t="s">
        <v>82</v>
      </c>
      <c r="AW147" s="13" t="s">
        <v>33</v>
      </c>
      <c r="AX147" s="13" t="s">
        <v>79</v>
      </c>
      <c r="AY147" s="202" t="s">
        <v>116</v>
      </c>
    </row>
    <row r="148" spans="1:65" s="2" customFormat="1" ht="16.5" customHeight="1">
      <c r="A148" s="33"/>
      <c r="B148" s="34"/>
      <c r="C148" s="204" t="s">
        <v>220</v>
      </c>
      <c r="D148" s="204" t="s">
        <v>221</v>
      </c>
      <c r="E148" s="205" t="s">
        <v>222</v>
      </c>
      <c r="F148" s="206" t="s">
        <v>223</v>
      </c>
      <c r="G148" s="207" t="s">
        <v>224</v>
      </c>
      <c r="H148" s="208">
        <v>1.38</v>
      </c>
      <c r="I148" s="209"/>
      <c r="J148" s="210">
        <f>ROUND(I148*H148,2)</f>
        <v>0</v>
      </c>
      <c r="K148" s="206" t="s">
        <v>122</v>
      </c>
      <c r="L148" s="211"/>
      <c r="M148" s="212" t="s">
        <v>19</v>
      </c>
      <c r="N148" s="213" t="s">
        <v>42</v>
      </c>
      <c r="O148" s="63"/>
      <c r="P148" s="181">
        <f>O148*H148</f>
        <v>0</v>
      </c>
      <c r="Q148" s="181">
        <v>1E-3</v>
      </c>
      <c r="R148" s="181">
        <f>Q148*H148</f>
        <v>1.3799999999999999E-3</v>
      </c>
      <c r="S148" s="181">
        <v>0</v>
      </c>
      <c r="T148" s="18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3" t="s">
        <v>176</v>
      </c>
      <c r="AT148" s="183" t="s">
        <v>221</v>
      </c>
      <c r="AU148" s="183" t="s">
        <v>82</v>
      </c>
      <c r="AY148" s="16" t="s">
        <v>116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79</v>
      </c>
      <c r="BK148" s="184">
        <f>ROUND(I148*H148,2)</f>
        <v>0</v>
      </c>
      <c r="BL148" s="16" t="s">
        <v>123</v>
      </c>
      <c r="BM148" s="183" t="s">
        <v>225</v>
      </c>
    </row>
    <row r="149" spans="1:65" s="2" customFormat="1" ht="11.25">
      <c r="A149" s="33"/>
      <c r="B149" s="34"/>
      <c r="C149" s="35"/>
      <c r="D149" s="185" t="s">
        <v>125</v>
      </c>
      <c r="E149" s="35"/>
      <c r="F149" s="186" t="s">
        <v>223</v>
      </c>
      <c r="G149" s="35"/>
      <c r="H149" s="35"/>
      <c r="I149" s="187"/>
      <c r="J149" s="35"/>
      <c r="K149" s="35"/>
      <c r="L149" s="38"/>
      <c r="M149" s="188"/>
      <c r="N149" s="189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125</v>
      </c>
      <c r="AU149" s="16" t="s">
        <v>82</v>
      </c>
    </row>
    <row r="150" spans="1:65" s="2" customFormat="1" ht="19.5">
      <c r="A150" s="33"/>
      <c r="B150" s="34"/>
      <c r="C150" s="35"/>
      <c r="D150" s="185" t="s">
        <v>142</v>
      </c>
      <c r="E150" s="35"/>
      <c r="F150" s="203" t="s">
        <v>226</v>
      </c>
      <c r="G150" s="35"/>
      <c r="H150" s="35"/>
      <c r="I150" s="187"/>
      <c r="J150" s="35"/>
      <c r="K150" s="35"/>
      <c r="L150" s="38"/>
      <c r="M150" s="188"/>
      <c r="N150" s="189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142</v>
      </c>
      <c r="AU150" s="16" t="s">
        <v>82</v>
      </c>
    </row>
    <row r="151" spans="1:65" s="13" customFormat="1" ht="11.25">
      <c r="B151" s="192"/>
      <c r="C151" s="193"/>
      <c r="D151" s="185" t="s">
        <v>129</v>
      </c>
      <c r="E151" s="194" t="s">
        <v>19</v>
      </c>
      <c r="F151" s="195" t="s">
        <v>227</v>
      </c>
      <c r="G151" s="193"/>
      <c r="H151" s="196">
        <v>1.38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129</v>
      </c>
      <c r="AU151" s="202" t="s">
        <v>82</v>
      </c>
      <c r="AV151" s="13" t="s">
        <v>82</v>
      </c>
      <c r="AW151" s="13" t="s">
        <v>33</v>
      </c>
      <c r="AX151" s="13" t="s">
        <v>79</v>
      </c>
      <c r="AY151" s="202" t="s">
        <v>116</v>
      </c>
    </row>
    <row r="152" spans="1:65" s="2" customFormat="1" ht="16.5" customHeight="1">
      <c r="A152" s="33"/>
      <c r="B152" s="34"/>
      <c r="C152" s="172" t="s">
        <v>8</v>
      </c>
      <c r="D152" s="172" t="s">
        <v>118</v>
      </c>
      <c r="E152" s="173" t="s">
        <v>228</v>
      </c>
      <c r="F152" s="174" t="s">
        <v>229</v>
      </c>
      <c r="G152" s="175" t="s">
        <v>121</v>
      </c>
      <c r="H152" s="176">
        <v>931.4</v>
      </c>
      <c r="I152" s="177"/>
      <c r="J152" s="178">
        <f>ROUND(I152*H152,2)</f>
        <v>0</v>
      </c>
      <c r="K152" s="174" t="s">
        <v>122</v>
      </c>
      <c r="L152" s="38"/>
      <c r="M152" s="179" t="s">
        <v>19</v>
      </c>
      <c r="N152" s="180" t="s">
        <v>42</v>
      </c>
      <c r="O152" s="63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123</v>
      </c>
      <c r="AT152" s="183" t="s">
        <v>118</v>
      </c>
      <c r="AU152" s="183" t="s">
        <v>82</v>
      </c>
      <c r="AY152" s="16" t="s">
        <v>116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79</v>
      </c>
      <c r="BK152" s="184">
        <f>ROUND(I152*H152,2)</f>
        <v>0</v>
      </c>
      <c r="BL152" s="16" t="s">
        <v>123</v>
      </c>
      <c r="BM152" s="183" t="s">
        <v>230</v>
      </c>
    </row>
    <row r="153" spans="1:65" s="2" customFormat="1" ht="11.25">
      <c r="A153" s="33"/>
      <c r="B153" s="34"/>
      <c r="C153" s="35"/>
      <c r="D153" s="185" t="s">
        <v>125</v>
      </c>
      <c r="E153" s="35"/>
      <c r="F153" s="186" t="s">
        <v>231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125</v>
      </c>
      <c r="AU153" s="16" t="s">
        <v>82</v>
      </c>
    </row>
    <row r="154" spans="1:65" s="2" customFormat="1" ht="11.25">
      <c r="A154" s="33"/>
      <c r="B154" s="34"/>
      <c r="C154" s="35"/>
      <c r="D154" s="190" t="s">
        <v>127</v>
      </c>
      <c r="E154" s="35"/>
      <c r="F154" s="191" t="s">
        <v>232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127</v>
      </c>
      <c r="AU154" s="16" t="s">
        <v>82</v>
      </c>
    </row>
    <row r="155" spans="1:65" s="13" customFormat="1" ht="11.25">
      <c r="B155" s="192"/>
      <c r="C155" s="193"/>
      <c r="D155" s="185" t="s">
        <v>129</v>
      </c>
      <c r="E155" s="194" t="s">
        <v>19</v>
      </c>
      <c r="F155" s="195" t="s">
        <v>233</v>
      </c>
      <c r="G155" s="193"/>
      <c r="H155" s="196">
        <v>890.4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129</v>
      </c>
      <c r="AU155" s="202" t="s">
        <v>82</v>
      </c>
      <c r="AV155" s="13" t="s">
        <v>82</v>
      </c>
      <c r="AW155" s="13" t="s">
        <v>33</v>
      </c>
      <c r="AX155" s="13" t="s">
        <v>71</v>
      </c>
      <c r="AY155" s="202" t="s">
        <v>116</v>
      </c>
    </row>
    <row r="156" spans="1:65" s="13" customFormat="1" ht="11.25">
      <c r="B156" s="192"/>
      <c r="C156" s="193"/>
      <c r="D156" s="185" t="s">
        <v>129</v>
      </c>
      <c r="E156" s="194" t="s">
        <v>19</v>
      </c>
      <c r="F156" s="195" t="s">
        <v>234</v>
      </c>
      <c r="G156" s="193"/>
      <c r="H156" s="196">
        <v>41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129</v>
      </c>
      <c r="AU156" s="202" t="s">
        <v>82</v>
      </c>
      <c r="AV156" s="13" t="s">
        <v>82</v>
      </c>
      <c r="AW156" s="13" t="s">
        <v>33</v>
      </c>
      <c r="AX156" s="13" t="s">
        <v>71</v>
      </c>
      <c r="AY156" s="202" t="s">
        <v>116</v>
      </c>
    </row>
    <row r="157" spans="1:65" s="2" customFormat="1" ht="16.5" customHeight="1">
      <c r="A157" s="33"/>
      <c r="B157" s="34"/>
      <c r="C157" s="172" t="s">
        <v>235</v>
      </c>
      <c r="D157" s="172" t="s">
        <v>118</v>
      </c>
      <c r="E157" s="173" t="s">
        <v>236</v>
      </c>
      <c r="F157" s="174" t="s">
        <v>237</v>
      </c>
      <c r="G157" s="175" t="s">
        <v>121</v>
      </c>
      <c r="H157" s="176">
        <v>20.399999999999999</v>
      </c>
      <c r="I157" s="177"/>
      <c r="J157" s="178">
        <f>ROUND(I157*H157,2)</f>
        <v>0</v>
      </c>
      <c r="K157" s="174" t="s">
        <v>122</v>
      </c>
      <c r="L157" s="38"/>
      <c r="M157" s="179" t="s">
        <v>19</v>
      </c>
      <c r="N157" s="180" t="s">
        <v>42</v>
      </c>
      <c r="O157" s="63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123</v>
      </c>
      <c r="AT157" s="183" t="s">
        <v>118</v>
      </c>
      <c r="AU157" s="183" t="s">
        <v>82</v>
      </c>
      <c r="AY157" s="16" t="s">
        <v>116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79</v>
      </c>
      <c r="BK157" s="184">
        <f>ROUND(I157*H157,2)</f>
        <v>0</v>
      </c>
      <c r="BL157" s="16" t="s">
        <v>123</v>
      </c>
      <c r="BM157" s="183" t="s">
        <v>238</v>
      </c>
    </row>
    <row r="158" spans="1:65" s="2" customFormat="1" ht="19.5">
      <c r="A158" s="33"/>
      <c r="B158" s="34"/>
      <c r="C158" s="35"/>
      <c r="D158" s="185" t="s">
        <v>125</v>
      </c>
      <c r="E158" s="35"/>
      <c r="F158" s="186" t="s">
        <v>239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125</v>
      </c>
      <c r="AU158" s="16" t="s">
        <v>82</v>
      </c>
    </row>
    <row r="159" spans="1:65" s="2" customFormat="1" ht="11.25">
      <c r="A159" s="33"/>
      <c r="B159" s="34"/>
      <c r="C159" s="35"/>
      <c r="D159" s="190" t="s">
        <v>127</v>
      </c>
      <c r="E159" s="35"/>
      <c r="F159" s="191" t="s">
        <v>240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127</v>
      </c>
      <c r="AU159" s="16" t="s">
        <v>82</v>
      </c>
    </row>
    <row r="160" spans="1:65" s="13" customFormat="1" ht="11.25">
      <c r="B160" s="192"/>
      <c r="C160" s="193"/>
      <c r="D160" s="185" t="s">
        <v>129</v>
      </c>
      <c r="E160" s="194" t="s">
        <v>19</v>
      </c>
      <c r="F160" s="195" t="s">
        <v>241</v>
      </c>
      <c r="G160" s="193"/>
      <c r="H160" s="196">
        <v>20.399999999999999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129</v>
      </c>
      <c r="AU160" s="202" t="s">
        <v>82</v>
      </c>
      <c r="AV160" s="13" t="s">
        <v>82</v>
      </c>
      <c r="AW160" s="13" t="s">
        <v>33</v>
      </c>
      <c r="AX160" s="13" t="s">
        <v>71</v>
      </c>
      <c r="AY160" s="202" t="s">
        <v>116</v>
      </c>
    </row>
    <row r="161" spans="1:65" s="2" customFormat="1" ht="16.5" customHeight="1">
      <c r="A161" s="33"/>
      <c r="B161" s="34"/>
      <c r="C161" s="172" t="s">
        <v>242</v>
      </c>
      <c r="D161" s="172" t="s">
        <v>118</v>
      </c>
      <c r="E161" s="173" t="s">
        <v>243</v>
      </c>
      <c r="F161" s="174" t="s">
        <v>244</v>
      </c>
      <c r="G161" s="175" t="s">
        <v>121</v>
      </c>
      <c r="H161" s="176">
        <v>46.4</v>
      </c>
      <c r="I161" s="177"/>
      <c r="J161" s="178">
        <f>ROUND(I161*H161,2)</f>
        <v>0</v>
      </c>
      <c r="K161" s="174" t="s">
        <v>122</v>
      </c>
      <c r="L161" s="38"/>
      <c r="M161" s="179" t="s">
        <v>19</v>
      </c>
      <c r="N161" s="180" t="s">
        <v>42</v>
      </c>
      <c r="O161" s="63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3" t="s">
        <v>123</v>
      </c>
      <c r="AT161" s="183" t="s">
        <v>118</v>
      </c>
      <c r="AU161" s="183" t="s">
        <v>82</v>
      </c>
      <c r="AY161" s="16" t="s">
        <v>116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79</v>
      </c>
      <c r="BK161" s="184">
        <f>ROUND(I161*H161,2)</f>
        <v>0</v>
      </c>
      <c r="BL161" s="16" t="s">
        <v>123</v>
      </c>
      <c r="BM161" s="183" t="s">
        <v>245</v>
      </c>
    </row>
    <row r="162" spans="1:65" s="2" customFormat="1" ht="19.5">
      <c r="A162" s="33"/>
      <c r="B162" s="34"/>
      <c r="C162" s="35"/>
      <c r="D162" s="185" t="s">
        <v>125</v>
      </c>
      <c r="E162" s="35"/>
      <c r="F162" s="186" t="s">
        <v>246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125</v>
      </c>
      <c r="AU162" s="16" t="s">
        <v>82</v>
      </c>
    </row>
    <row r="163" spans="1:65" s="2" customFormat="1" ht="11.25">
      <c r="A163" s="33"/>
      <c r="B163" s="34"/>
      <c r="C163" s="35"/>
      <c r="D163" s="190" t="s">
        <v>127</v>
      </c>
      <c r="E163" s="35"/>
      <c r="F163" s="191" t="s">
        <v>247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127</v>
      </c>
      <c r="AU163" s="16" t="s">
        <v>82</v>
      </c>
    </row>
    <row r="164" spans="1:65" s="13" customFormat="1" ht="11.25">
      <c r="B164" s="192"/>
      <c r="C164" s="193"/>
      <c r="D164" s="185" t="s">
        <v>129</v>
      </c>
      <c r="E164" s="194" t="s">
        <v>19</v>
      </c>
      <c r="F164" s="195" t="s">
        <v>248</v>
      </c>
      <c r="G164" s="193"/>
      <c r="H164" s="196">
        <v>46.4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129</v>
      </c>
      <c r="AU164" s="202" t="s">
        <v>82</v>
      </c>
      <c r="AV164" s="13" t="s">
        <v>82</v>
      </c>
      <c r="AW164" s="13" t="s">
        <v>33</v>
      </c>
      <c r="AX164" s="13" t="s">
        <v>79</v>
      </c>
      <c r="AY164" s="202" t="s">
        <v>116</v>
      </c>
    </row>
    <row r="165" spans="1:65" s="2" customFormat="1" ht="16.5" customHeight="1">
      <c r="A165" s="33"/>
      <c r="B165" s="34"/>
      <c r="C165" s="172" t="s">
        <v>249</v>
      </c>
      <c r="D165" s="172" t="s">
        <v>118</v>
      </c>
      <c r="E165" s="173" t="s">
        <v>250</v>
      </c>
      <c r="F165" s="174" t="s">
        <v>251</v>
      </c>
      <c r="G165" s="175" t="s">
        <v>121</v>
      </c>
      <c r="H165" s="176">
        <v>67</v>
      </c>
      <c r="I165" s="177"/>
      <c r="J165" s="178">
        <f>ROUND(I165*H165,2)</f>
        <v>0</v>
      </c>
      <c r="K165" s="174" t="s">
        <v>122</v>
      </c>
      <c r="L165" s="38"/>
      <c r="M165" s="179" t="s">
        <v>19</v>
      </c>
      <c r="N165" s="180" t="s">
        <v>42</v>
      </c>
      <c r="O165" s="63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3" t="s">
        <v>123</v>
      </c>
      <c r="AT165" s="183" t="s">
        <v>118</v>
      </c>
      <c r="AU165" s="183" t="s">
        <v>82</v>
      </c>
      <c r="AY165" s="16" t="s">
        <v>116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79</v>
      </c>
      <c r="BK165" s="184">
        <f>ROUND(I165*H165,2)</f>
        <v>0</v>
      </c>
      <c r="BL165" s="16" t="s">
        <v>123</v>
      </c>
      <c r="BM165" s="183" t="s">
        <v>252</v>
      </c>
    </row>
    <row r="166" spans="1:65" s="2" customFormat="1" ht="11.25">
      <c r="A166" s="33"/>
      <c r="B166" s="34"/>
      <c r="C166" s="35"/>
      <c r="D166" s="185" t="s">
        <v>125</v>
      </c>
      <c r="E166" s="35"/>
      <c r="F166" s="186" t="s">
        <v>253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125</v>
      </c>
      <c r="AU166" s="16" t="s">
        <v>82</v>
      </c>
    </row>
    <row r="167" spans="1:65" s="2" customFormat="1" ht="11.25">
      <c r="A167" s="33"/>
      <c r="B167" s="34"/>
      <c r="C167" s="35"/>
      <c r="D167" s="190" t="s">
        <v>127</v>
      </c>
      <c r="E167" s="35"/>
      <c r="F167" s="191" t="s">
        <v>254</v>
      </c>
      <c r="G167" s="35"/>
      <c r="H167" s="35"/>
      <c r="I167" s="187"/>
      <c r="J167" s="35"/>
      <c r="K167" s="35"/>
      <c r="L167" s="38"/>
      <c r="M167" s="188"/>
      <c r="N167" s="189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127</v>
      </c>
      <c r="AU167" s="16" t="s">
        <v>82</v>
      </c>
    </row>
    <row r="168" spans="1:65" s="13" customFormat="1" ht="11.25">
      <c r="B168" s="192"/>
      <c r="C168" s="193"/>
      <c r="D168" s="185" t="s">
        <v>129</v>
      </c>
      <c r="E168" s="194" t="s">
        <v>19</v>
      </c>
      <c r="F168" s="195" t="s">
        <v>219</v>
      </c>
      <c r="G168" s="193"/>
      <c r="H168" s="196">
        <v>67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129</v>
      </c>
      <c r="AU168" s="202" t="s">
        <v>82</v>
      </c>
      <c r="AV168" s="13" t="s">
        <v>82</v>
      </c>
      <c r="AW168" s="13" t="s">
        <v>33</v>
      </c>
      <c r="AX168" s="13" t="s">
        <v>79</v>
      </c>
      <c r="AY168" s="202" t="s">
        <v>116</v>
      </c>
    </row>
    <row r="169" spans="1:65" s="12" customFormat="1" ht="22.9" customHeight="1">
      <c r="B169" s="156"/>
      <c r="C169" s="157"/>
      <c r="D169" s="158" t="s">
        <v>70</v>
      </c>
      <c r="E169" s="170" t="s">
        <v>82</v>
      </c>
      <c r="F169" s="170" t="s">
        <v>255</v>
      </c>
      <c r="G169" s="157"/>
      <c r="H169" s="157"/>
      <c r="I169" s="160"/>
      <c r="J169" s="171">
        <f>BK169</f>
        <v>0</v>
      </c>
      <c r="K169" s="157"/>
      <c r="L169" s="162"/>
      <c r="M169" s="163"/>
      <c r="N169" s="164"/>
      <c r="O169" s="164"/>
      <c r="P169" s="165">
        <f>SUM(P170:P179)</f>
        <v>0</v>
      </c>
      <c r="Q169" s="164"/>
      <c r="R169" s="165">
        <f>SUM(R170:R179)</f>
        <v>75.893507999999997</v>
      </c>
      <c r="S169" s="164"/>
      <c r="T169" s="166">
        <f>SUM(T170:T179)</f>
        <v>0</v>
      </c>
      <c r="AR169" s="167" t="s">
        <v>79</v>
      </c>
      <c r="AT169" s="168" t="s">
        <v>70</v>
      </c>
      <c r="AU169" s="168" t="s">
        <v>79</v>
      </c>
      <c r="AY169" s="167" t="s">
        <v>116</v>
      </c>
      <c r="BK169" s="169">
        <f>SUM(BK170:BK179)</f>
        <v>0</v>
      </c>
    </row>
    <row r="170" spans="1:65" s="2" customFormat="1" ht="16.5" customHeight="1">
      <c r="A170" s="33"/>
      <c r="B170" s="34"/>
      <c r="C170" s="172" t="s">
        <v>256</v>
      </c>
      <c r="D170" s="172" t="s">
        <v>118</v>
      </c>
      <c r="E170" s="173" t="s">
        <v>257</v>
      </c>
      <c r="F170" s="174" t="s">
        <v>258</v>
      </c>
      <c r="G170" s="175" t="s">
        <v>147</v>
      </c>
      <c r="H170" s="176">
        <v>45.515999999999998</v>
      </c>
      <c r="I170" s="177"/>
      <c r="J170" s="178">
        <f>ROUND(I170*H170,2)</f>
        <v>0</v>
      </c>
      <c r="K170" s="174" t="s">
        <v>122</v>
      </c>
      <c r="L170" s="38"/>
      <c r="M170" s="179" t="s">
        <v>19</v>
      </c>
      <c r="N170" s="180" t="s">
        <v>42</v>
      </c>
      <c r="O170" s="63"/>
      <c r="P170" s="181">
        <f>O170*H170</f>
        <v>0</v>
      </c>
      <c r="Q170" s="181">
        <v>1.665</v>
      </c>
      <c r="R170" s="181">
        <f>Q170*H170</f>
        <v>75.784139999999994</v>
      </c>
      <c r="S170" s="181">
        <v>0</v>
      </c>
      <c r="T170" s="18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3" t="s">
        <v>123</v>
      </c>
      <c r="AT170" s="183" t="s">
        <v>118</v>
      </c>
      <c r="AU170" s="183" t="s">
        <v>82</v>
      </c>
      <c r="AY170" s="16" t="s">
        <v>116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6" t="s">
        <v>79</v>
      </c>
      <c r="BK170" s="184">
        <f>ROUND(I170*H170,2)</f>
        <v>0</v>
      </c>
      <c r="BL170" s="16" t="s">
        <v>123</v>
      </c>
      <c r="BM170" s="183" t="s">
        <v>259</v>
      </c>
    </row>
    <row r="171" spans="1:65" s="2" customFormat="1" ht="19.5">
      <c r="A171" s="33"/>
      <c r="B171" s="34"/>
      <c r="C171" s="35"/>
      <c r="D171" s="185" t="s">
        <v>125</v>
      </c>
      <c r="E171" s="35"/>
      <c r="F171" s="186" t="s">
        <v>260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125</v>
      </c>
      <c r="AU171" s="16" t="s">
        <v>82</v>
      </c>
    </row>
    <row r="172" spans="1:65" s="2" customFormat="1" ht="11.25">
      <c r="A172" s="33"/>
      <c r="B172" s="34"/>
      <c r="C172" s="35"/>
      <c r="D172" s="190" t="s">
        <v>127</v>
      </c>
      <c r="E172" s="35"/>
      <c r="F172" s="191" t="s">
        <v>261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127</v>
      </c>
      <c r="AU172" s="16" t="s">
        <v>82</v>
      </c>
    </row>
    <row r="173" spans="1:65" s="2" customFormat="1" ht="19.5">
      <c r="A173" s="33"/>
      <c r="B173" s="34"/>
      <c r="C173" s="35"/>
      <c r="D173" s="185" t="s">
        <v>142</v>
      </c>
      <c r="E173" s="35"/>
      <c r="F173" s="203" t="s">
        <v>262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142</v>
      </c>
      <c r="AU173" s="16" t="s">
        <v>82</v>
      </c>
    </row>
    <row r="174" spans="1:65" s="13" customFormat="1" ht="11.25">
      <c r="B174" s="192"/>
      <c r="C174" s="193"/>
      <c r="D174" s="185" t="s">
        <v>129</v>
      </c>
      <c r="E174" s="194" t="s">
        <v>19</v>
      </c>
      <c r="F174" s="195" t="s">
        <v>158</v>
      </c>
      <c r="G174" s="193"/>
      <c r="H174" s="196">
        <v>44.62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129</v>
      </c>
      <c r="AU174" s="202" t="s">
        <v>82</v>
      </c>
      <c r="AV174" s="13" t="s">
        <v>82</v>
      </c>
      <c r="AW174" s="13" t="s">
        <v>33</v>
      </c>
      <c r="AX174" s="13" t="s">
        <v>71</v>
      </c>
      <c r="AY174" s="202" t="s">
        <v>116</v>
      </c>
    </row>
    <row r="175" spans="1:65" s="13" customFormat="1" ht="11.25">
      <c r="B175" s="192"/>
      <c r="C175" s="193"/>
      <c r="D175" s="185" t="s">
        <v>129</v>
      </c>
      <c r="E175" s="194" t="s">
        <v>19</v>
      </c>
      <c r="F175" s="195" t="s">
        <v>263</v>
      </c>
      <c r="G175" s="193"/>
      <c r="H175" s="196">
        <v>0.89600000000000002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129</v>
      </c>
      <c r="AU175" s="202" t="s">
        <v>82</v>
      </c>
      <c r="AV175" s="13" t="s">
        <v>82</v>
      </c>
      <c r="AW175" s="13" t="s">
        <v>33</v>
      </c>
      <c r="AX175" s="13" t="s">
        <v>71</v>
      </c>
      <c r="AY175" s="202" t="s">
        <v>116</v>
      </c>
    </row>
    <row r="176" spans="1:65" s="2" customFormat="1" ht="16.5" customHeight="1">
      <c r="A176" s="33"/>
      <c r="B176" s="34"/>
      <c r="C176" s="172" t="s">
        <v>264</v>
      </c>
      <c r="D176" s="172" t="s">
        <v>118</v>
      </c>
      <c r="E176" s="173" t="s">
        <v>265</v>
      </c>
      <c r="F176" s="174" t="s">
        <v>266</v>
      </c>
      <c r="G176" s="175" t="s">
        <v>267</v>
      </c>
      <c r="H176" s="176">
        <v>223.2</v>
      </c>
      <c r="I176" s="177"/>
      <c r="J176" s="178">
        <f>ROUND(I176*H176,2)</f>
        <v>0</v>
      </c>
      <c r="K176" s="174" t="s">
        <v>122</v>
      </c>
      <c r="L176" s="38"/>
      <c r="M176" s="179" t="s">
        <v>19</v>
      </c>
      <c r="N176" s="180" t="s">
        <v>42</v>
      </c>
      <c r="O176" s="63"/>
      <c r="P176" s="181">
        <f>O176*H176</f>
        <v>0</v>
      </c>
      <c r="Q176" s="181">
        <v>4.8999999999999998E-4</v>
      </c>
      <c r="R176" s="181">
        <f>Q176*H176</f>
        <v>0.10936799999999999</v>
      </c>
      <c r="S176" s="181">
        <v>0</v>
      </c>
      <c r="T176" s="18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3" t="s">
        <v>123</v>
      </c>
      <c r="AT176" s="183" t="s">
        <v>118</v>
      </c>
      <c r="AU176" s="183" t="s">
        <v>82</v>
      </c>
      <c r="AY176" s="16" t="s">
        <v>116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6" t="s">
        <v>79</v>
      </c>
      <c r="BK176" s="184">
        <f>ROUND(I176*H176,2)</f>
        <v>0</v>
      </c>
      <c r="BL176" s="16" t="s">
        <v>123</v>
      </c>
      <c r="BM176" s="183" t="s">
        <v>268</v>
      </c>
    </row>
    <row r="177" spans="1:65" s="2" customFormat="1" ht="11.25">
      <c r="A177" s="33"/>
      <c r="B177" s="34"/>
      <c r="C177" s="35"/>
      <c r="D177" s="185" t="s">
        <v>125</v>
      </c>
      <c r="E177" s="35"/>
      <c r="F177" s="186" t="s">
        <v>269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125</v>
      </c>
      <c r="AU177" s="16" t="s">
        <v>82</v>
      </c>
    </row>
    <row r="178" spans="1:65" s="2" customFormat="1" ht="11.25">
      <c r="A178" s="33"/>
      <c r="B178" s="34"/>
      <c r="C178" s="35"/>
      <c r="D178" s="190" t="s">
        <v>127</v>
      </c>
      <c r="E178" s="35"/>
      <c r="F178" s="191" t="s">
        <v>270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127</v>
      </c>
      <c r="AU178" s="16" t="s">
        <v>82</v>
      </c>
    </row>
    <row r="179" spans="1:65" s="13" customFormat="1" ht="11.25">
      <c r="B179" s="192"/>
      <c r="C179" s="193"/>
      <c r="D179" s="185" t="s">
        <v>129</v>
      </c>
      <c r="E179" s="194" t="s">
        <v>19</v>
      </c>
      <c r="F179" s="195" t="s">
        <v>271</v>
      </c>
      <c r="G179" s="193"/>
      <c r="H179" s="196">
        <v>223.2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129</v>
      </c>
      <c r="AU179" s="202" t="s">
        <v>82</v>
      </c>
      <c r="AV179" s="13" t="s">
        <v>82</v>
      </c>
      <c r="AW179" s="13" t="s">
        <v>33</v>
      </c>
      <c r="AX179" s="13" t="s">
        <v>71</v>
      </c>
      <c r="AY179" s="202" t="s">
        <v>116</v>
      </c>
    </row>
    <row r="180" spans="1:65" s="12" customFormat="1" ht="22.9" customHeight="1">
      <c r="B180" s="156"/>
      <c r="C180" s="157"/>
      <c r="D180" s="158" t="s">
        <v>70</v>
      </c>
      <c r="E180" s="170" t="s">
        <v>152</v>
      </c>
      <c r="F180" s="170" t="s">
        <v>272</v>
      </c>
      <c r="G180" s="157"/>
      <c r="H180" s="157"/>
      <c r="I180" s="160"/>
      <c r="J180" s="171">
        <f>BK180</f>
        <v>0</v>
      </c>
      <c r="K180" s="157"/>
      <c r="L180" s="162"/>
      <c r="M180" s="163"/>
      <c r="N180" s="164"/>
      <c r="O180" s="164"/>
      <c r="P180" s="165">
        <f>SUM(P181:P230)</f>
        <v>0</v>
      </c>
      <c r="Q180" s="164"/>
      <c r="R180" s="165">
        <f>SUM(R181:R230)</f>
        <v>849.69292799999994</v>
      </c>
      <c r="S180" s="164"/>
      <c r="T180" s="166">
        <f>SUM(T181:T230)</f>
        <v>0</v>
      </c>
      <c r="AR180" s="167" t="s">
        <v>79</v>
      </c>
      <c r="AT180" s="168" t="s">
        <v>70</v>
      </c>
      <c r="AU180" s="168" t="s">
        <v>79</v>
      </c>
      <c r="AY180" s="167" t="s">
        <v>116</v>
      </c>
      <c r="BK180" s="169">
        <f>SUM(BK181:BK230)</f>
        <v>0</v>
      </c>
    </row>
    <row r="181" spans="1:65" s="2" customFormat="1" ht="24.2" customHeight="1">
      <c r="A181" s="33"/>
      <c r="B181" s="34"/>
      <c r="C181" s="172" t="s">
        <v>7</v>
      </c>
      <c r="D181" s="172" t="s">
        <v>118</v>
      </c>
      <c r="E181" s="173" t="s">
        <v>273</v>
      </c>
      <c r="F181" s="174" t="s">
        <v>274</v>
      </c>
      <c r="G181" s="175" t="s">
        <v>121</v>
      </c>
      <c r="H181" s="176">
        <v>931.4</v>
      </c>
      <c r="I181" s="177"/>
      <c r="J181" s="178">
        <f>ROUND(I181*H181,2)</f>
        <v>0</v>
      </c>
      <c r="K181" s="174" t="s">
        <v>122</v>
      </c>
      <c r="L181" s="38"/>
      <c r="M181" s="179" t="s">
        <v>19</v>
      </c>
      <c r="N181" s="180" t="s">
        <v>42</v>
      </c>
      <c r="O181" s="63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123</v>
      </c>
      <c r="AT181" s="183" t="s">
        <v>118</v>
      </c>
      <c r="AU181" s="183" t="s">
        <v>82</v>
      </c>
      <c r="AY181" s="16" t="s">
        <v>116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79</v>
      </c>
      <c r="BK181" s="184">
        <f>ROUND(I181*H181,2)</f>
        <v>0</v>
      </c>
      <c r="BL181" s="16" t="s">
        <v>123</v>
      </c>
      <c r="BM181" s="183" t="s">
        <v>275</v>
      </c>
    </row>
    <row r="182" spans="1:65" s="2" customFormat="1" ht="19.5">
      <c r="A182" s="33"/>
      <c r="B182" s="34"/>
      <c r="C182" s="35"/>
      <c r="D182" s="185" t="s">
        <v>125</v>
      </c>
      <c r="E182" s="35"/>
      <c r="F182" s="186" t="s">
        <v>276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125</v>
      </c>
      <c r="AU182" s="16" t="s">
        <v>82</v>
      </c>
    </row>
    <row r="183" spans="1:65" s="2" customFormat="1" ht="11.25">
      <c r="A183" s="33"/>
      <c r="B183" s="34"/>
      <c r="C183" s="35"/>
      <c r="D183" s="190" t="s">
        <v>127</v>
      </c>
      <c r="E183" s="35"/>
      <c r="F183" s="191" t="s">
        <v>277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127</v>
      </c>
      <c r="AU183" s="16" t="s">
        <v>82</v>
      </c>
    </row>
    <row r="184" spans="1:65" s="13" customFormat="1" ht="11.25">
      <c r="B184" s="192"/>
      <c r="C184" s="193"/>
      <c r="D184" s="185" t="s">
        <v>129</v>
      </c>
      <c r="E184" s="194" t="s">
        <v>19</v>
      </c>
      <c r="F184" s="195" t="s">
        <v>278</v>
      </c>
      <c r="G184" s="193"/>
      <c r="H184" s="196">
        <v>890.4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129</v>
      </c>
      <c r="AU184" s="202" t="s">
        <v>82</v>
      </c>
      <c r="AV184" s="13" t="s">
        <v>82</v>
      </c>
      <c r="AW184" s="13" t="s">
        <v>33</v>
      </c>
      <c r="AX184" s="13" t="s">
        <v>71</v>
      </c>
      <c r="AY184" s="202" t="s">
        <v>116</v>
      </c>
    </row>
    <row r="185" spans="1:65" s="13" customFormat="1" ht="11.25">
      <c r="B185" s="192"/>
      <c r="C185" s="193"/>
      <c r="D185" s="185" t="s">
        <v>129</v>
      </c>
      <c r="E185" s="194" t="s">
        <v>19</v>
      </c>
      <c r="F185" s="195" t="s">
        <v>234</v>
      </c>
      <c r="G185" s="193"/>
      <c r="H185" s="196">
        <v>41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129</v>
      </c>
      <c r="AU185" s="202" t="s">
        <v>82</v>
      </c>
      <c r="AV185" s="13" t="s">
        <v>82</v>
      </c>
      <c r="AW185" s="13" t="s">
        <v>33</v>
      </c>
      <c r="AX185" s="13" t="s">
        <v>71</v>
      </c>
      <c r="AY185" s="202" t="s">
        <v>116</v>
      </c>
    </row>
    <row r="186" spans="1:65" s="2" customFormat="1" ht="16.5" customHeight="1">
      <c r="A186" s="33"/>
      <c r="B186" s="34"/>
      <c r="C186" s="204" t="s">
        <v>279</v>
      </c>
      <c r="D186" s="204" t="s">
        <v>221</v>
      </c>
      <c r="E186" s="205" t="s">
        <v>280</v>
      </c>
      <c r="F186" s="206" t="s">
        <v>281</v>
      </c>
      <c r="G186" s="207" t="s">
        <v>186</v>
      </c>
      <c r="H186" s="208">
        <v>41.167999999999999</v>
      </c>
      <c r="I186" s="209"/>
      <c r="J186" s="210">
        <f>ROUND(I186*H186,2)</f>
        <v>0</v>
      </c>
      <c r="K186" s="206" t="s">
        <v>122</v>
      </c>
      <c r="L186" s="211"/>
      <c r="M186" s="212" t="s">
        <v>19</v>
      </c>
      <c r="N186" s="213" t="s">
        <v>42</v>
      </c>
      <c r="O186" s="63"/>
      <c r="P186" s="181">
        <f>O186*H186</f>
        <v>0</v>
      </c>
      <c r="Q186" s="181">
        <v>1</v>
      </c>
      <c r="R186" s="181">
        <f>Q186*H186</f>
        <v>41.167999999999999</v>
      </c>
      <c r="S186" s="181">
        <v>0</v>
      </c>
      <c r="T186" s="18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3" t="s">
        <v>176</v>
      </c>
      <c r="AT186" s="183" t="s">
        <v>221</v>
      </c>
      <c r="AU186" s="183" t="s">
        <v>82</v>
      </c>
      <c r="AY186" s="16" t="s">
        <v>116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6" t="s">
        <v>79</v>
      </c>
      <c r="BK186" s="184">
        <f>ROUND(I186*H186,2)</f>
        <v>0</v>
      </c>
      <c r="BL186" s="16" t="s">
        <v>123</v>
      </c>
      <c r="BM186" s="183" t="s">
        <v>282</v>
      </c>
    </row>
    <row r="187" spans="1:65" s="2" customFormat="1" ht="11.25">
      <c r="A187" s="33"/>
      <c r="B187" s="34"/>
      <c r="C187" s="35"/>
      <c r="D187" s="185" t="s">
        <v>125</v>
      </c>
      <c r="E187" s="35"/>
      <c r="F187" s="186" t="s">
        <v>281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125</v>
      </c>
      <c r="AU187" s="16" t="s">
        <v>82</v>
      </c>
    </row>
    <row r="188" spans="1:65" s="2" customFormat="1" ht="19.5">
      <c r="A188" s="33"/>
      <c r="B188" s="34"/>
      <c r="C188" s="35"/>
      <c r="D188" s="185" t="s">
        <v>142</v>
      </c>
      <c r="E188" s="35"/>
      <c r="F188" s="203" t="s">
        <v>283</v>
      </c>
      <c r="G188" s="35"/>
      <c r="H188" s="35"/>
      <c r="I188" s="187"/>
      <c r="J188" s="35"/>
      <c r="K188" s="35"/>
      <c r="L188" s="38"/>
      <c r="M188" s="188"/>
      <c r="N188" s="189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142</v>
      </c>
      <c r="AU188" s="16" t="s">
        <v>82</v>
      </c>
    </row>
    <row r="189" spans="1:65" s="13" customFormat="1" ht="11.25">
      <c r="B189" s="192"/>
      <c r="C189" s="193"/>
      <c r="D189" s="185" t="s">
        <v>129</v>
      </c>
      <c r="E189" s="194" t="s">
        <v>19</v>
      </c>
      <c r="F189" s="195" t="s">
        <v>284</v>
      </c>
      <c r="G189" s="193"/>
      <c r="H189" s="196">
        <v>41.167999999999999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129</v>
      </c>
      <c r="AU189" s="202" t="s">
        <v>82</v>
      </c>
      <c r="AV189" s="13" t="s">
        <v>82</v>
      </c>
      <c r="AW189" s="13" t="s">
        <v>33</v>
      </c>
      <c r="AX189" s="13" t="s">
        <v>79</v>
      </c>
      <c r="AY189" s="202" t="s">
        <v>116</v>
      </c>
    </row>
    <row r="190" spans="1:65" s="2" customFormat="1" ht="16.5" customHeight="1">
      <c r="A190" s="33"/>
      <c r="B190" s="34"/>
      <c r="C190" s="172" t="s">
        <v>285</v>
      </c>
      <c r="D190" s="172" t="s">
        <v>118</v>
      </c>
      <c r="E190" s="173" t="s">
        <v>286</v>
      </c>
      <c r="F190" s="174" t="s">
        <v>287</v>
      </c>
      <c r="G190" s="175" t="s">
        <v>121</v>
      </c>
      <c r="H190" s="176">
        <v>931.4</v>
      </c>
      <c r="I190" s="177"/>
      <c r="J190" s="178">
        <f>ROUND(I190*H190,2)</f>
        <v>0</v>
      </c>
      <c r="K190" s="174" t="s">
        <v>122</v>
      </c>
      <c r="L190" s="38"/>
      <c r="M190" s="179" t="s">
        <v>19</v>
      </c>
      <c r="N190" s="180" t="s">
        <v>42</v>
      </c>
      <c r="O190" s="63"/>
      <c r="P190" s="181">
        <f>O190*H190</f>
        <v>0</v>
      </c>
      <c r="Q190" s="181">
        <v>0.34499999999999997</v>
      </c>
      <c r="R190" s="181">
        <f>Q190*H190</f>
        <v>321.33299999999997</v>
      </c>
      <c r="S190" s="181">
        <v>0</v>
      </c>
      <c r="T190" s="18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3" t="s">
        <v>123</v>
      </c>
      <c r="AT190" s="183" t="s">
        <v>118</v>
      </c>
      <c r="AU190" s="183" t="s">
        <v>82</v>
      </c>
      <c r="AY190" s="16" t="s">
        <v>116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79</v>
      </c>
      <c r="BK190" s="184">
        <f>ROUND(I190*H190,2)</f>
        <v>0</v>
      </c>
      <c r="BL190" s="16" t="s">
        <v>123</v>
      </c>
      <c r="BM190" s="183" t="s">
        <v>288</v>
      </c>
    </row>
    <row r="191" spans="1:65" s="2" customFormat="1" ht="11.25">
      <c r="A191" s="33"/>
      <c r="B191" s="34"/>
      <c r="C191" s="35"/>
      <c r="D191" s="185" t="s">
        <v>125</v>
      </c>
      <c r="E191" s="35"/>
      <c r="F191" s="186" t="s">
        <v>289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125</v>
      </c>
      <c r="AU191" s="16" t="s">
        <v>82</v>
      </c>
    </row>
    <row r="192" spans="1:65" s="2" customFormat="1" ht="11.25">
      <c r="A192" s="33"/>
      <c r="B192" s="34"/>
      <c r="C192" s="35"/>
      <c r="D192" s="190" t="s">
        <v>127</v>
      </c>
      <c r="E192" s="35"/>
      <c r="F192" s="191" t="s">
        <v>290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127</v>
      </c>
      <c r="AU192" s="16" t="s">
        <v>82</v>
      </c>
    </row>
    <row r="193" spans="1:65" s="13" customFormat="1" ht="11.25">
      <c r="B193" s="192"/>
      <c r="C193" s="193"/>
      <c r="D193" s="185" t="s">
        <v>129</v>
      </c>
      <c r="E193" s="194" t="s">
        <v>19</v>
      </c>
      <c r="F193" s="195" t="s">
        <v>278</v>
      </c>
      <c r="G193" s="193"/>
      <c r="H193" s="196">
        <v>890.4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129</v>
      </c>
      <c r="AU193" s="202" t="s">
        <v>82</v>
      </c>
      <c r="AV193" s="13" t="s">
        <v>82</v>
      </c>
      <c r="AW193" s="13" t="s">
        <v>33</v>
      </c>
      <c r="AX193" s="13" t="s">
        <v>71</v>
      </c>
      <c r="AY193" s="202" t="s">
        <v>116</v>
      </c>
    </row>
    <row r="194" spans="1:65" s="13" customFormat="1" ht="11.25">
      <c r="B194" s="192"/>
      <c r="C194" s="193"/>
      <c r="D194" s="185" t="s">
        <v>129</v>
      </c>
      <c r="E194" s="194" t="s">
        <v>19</v>
      </c>
      <c r="F194" s="195" t="s">
        <v>234</v>
      </c>
      <c r="G194" s="193"/>
      <c r="H194" s="196">
        <v>41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129</v>
      </c>
      <c r="AU194" s="202" t="s">
        <v>82</v>
      </c>
      <c r="AV194" s="13" t="s">
        <v>82</v>
      </c>
      <c r="AW194" s="13" t="s">
        <v>33</v>
      </c>
      <c r="AX194" s="13" t="s">
        <v>71</v>
      </c>
      <c r="AY194" s="202" t="s">
        <v>116</v>
      </c>
    </row>
    <row r="195" spans="1:65" s="2" customFormat="1" ht="16.5" customHeight="1">
      <c r="A195" s="33"/>
      <c r="B195" s="34"/>
      <c r="C195" s="172" t="s">
        <v>291</v>
      </c>
      <c r="D195" s="172" t="s">
        <v>118</v>
      </c>
      <c r="E195" s="173" t="s">
        <v>292</v>
      </c>
      <c r="F195" s="174" t="s">
        <v>293</v>
      </c>
      <c r="G195" s="175" t="s">
        <v>121</v>
      </c>
      <c r="H195" s="176">
        <v>931.4</v>
      </c>
      <c r="I195" s="177"/>
      <c r="J195" s="178">
        <f>ROUND(I195*H195,2)</f>
        <v>0</v>
      </c>
      <c r="K195" s="174" t="s">
        <v>122</v>
      </c>
      <c r="L195" s="38"/>
      <c r="M195" s="179" t="s">
        <v>19</v>
      </c>
      <c r="N195" s="180" t="s">
        <v>42</v>
      </c>
      <c r="O195" s="63"/>
      <c r="P195" s="181">
        <f>O195*H195</f>
        <v>0</v>
      </c>
      <c r="Q195" s="181">
        <v>0.46</v>
      </c>
      <c r="R195" s="181">
        <f>Q195*H195</f>
        <v>428.44400000000002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123</v>
      </c>
      <c r="AT195" s="183" t="s">
        <v>118</v>
      </c>
      <c r="AU195" s="183" t="s">
        <v>82</v>
      </c>
      <c r="AY195" s="16" t="s">
        <v>116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6" t="s">
        <v>79</v>
      </c>
      <c r="BK195" s="184">
        <f>ROUND(I195*H195,2)</f>
        <v>0</v>
      </c>
      <c r="BL195" s="16" t="s">
        <v>123</v>
      </c>
      <c r="BM195" s="183" t="s">
        <v>294</v>
      </c>
    </row>
    <row r="196" spans="1:65" s="2" customFormat="1" ht="11.25">
      <c r="A196" s="33"/>
      <c r="B196" s="34"/>
      <c r="C196" s="35"/>
      <c r="D196" s="185" t="s">
        <v>125</v>
      </c>
      <c r="E196" s="35"/>
      <c r="F196" s="186" t="s">
        <v>295</v>
      </c>
      <c r="G196" s="35"/>
      <c r="H196" s="35"/>
      <c r="I196" s="187"/>
      <c r="J196" s="35"/>
      <c r="K196" s="35"/>
      <c r="L196" s="38"/>
      <c r="M196" s="188"/>
      <c r="N196" s="189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125</v>
      </c>
      <c r="AU196" s="16" t="s">
        <v>82</v>
      </c>
    </row>
    <row r="197" spans="1:65" s="2" customFormat="1" ht="11.25">
      <c r="A197" s="33"/>
      <c r="B197" s="34"/>
      <c r="C197" s="35"/>
      <c r="D197" s="190" t="s">
        <v>127</v>
      </c>
      <c r="E197" s="35"/>
      <c r="F197" s="191" t="s">
        <v>296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127</v>
      </c>
      <c r="AU197" s="16" t="s">
        <v>82</v>
      </c>
    </row>
    <row r="198" spans="1:65" s="13" customFormat="1" ht="11.25">
      <c r="B198" s="192"/>
      <c r="C198" s="193"/>
      <c r="D198" s="185" t="s">
        <v>129</v>
      </c>
      <c r="E198" s="194" t="s">
        <v>19</v>
      </c>
      <c r="F198" s="195" t="s">
        <v>278</v>
      </c>
      <c r="G198" s="193"/>
      <c r="H198" s="196">
        <v>890.4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129</v>
      </c>
      <c r="AU198" s="202" t="s">
        <v>82</v>
      </c>
      <c r="AV198" s="13" t="s">
        <v>82</v>
      </c>
      <c r="AW198" s="13" t="s">
        <v>33</v>
      </c>
      <c r="AX198" s="13" t="s">
        <v>71</v>
      </c>
      <c r="AY198" s="202" t="s">
        <v>116</v>
      </c>
    </row>
    <row r="199" spans="1:65" s="13" customFormat="1" ht="11.25">
      <c r="B199" s="192"/>
      <c r="C199" s="193"/>
      <c r="D199" s="185" t="s">
        <v>129</v>
      </c>
      <c r="E199" s="194" t="s">
        <v>19</v>
      </c>
      <c r="F199" s="195" t="s">
        <v>234</v>
      </c>
      <c r="G199" s="193"/>
      <c r="H199" s="196">
        <v>41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129</v>
      </c>
      <c r="AU199" s="202" t="s">
        <v>82</v>
      </c>
      <c r="AV199" s="13" t="s">
        <v>82</v>
      </c>
      <c r="AW199" s="13" t="s">
        <v>33</v>
      </c>
      <c r="AX199" s="13" t="s">
        <v>71</v>
      </c>
      <c r="AY199" s="202" t="s">
        <v>116</v>
      </c>
    </row>
    <row r="200" spans="1:65" s="2" customFormat="1" ht="16.5" customHeight="1">
      <c r="A200" s="33"/>
      <c r="B200" s="34"/>
      <c r="C200" s="172" t="s">
        <v>297</v>
      </c>
      <c r="D200" s="172" t="s">
        <v>118</v>
      </c>
      <c r="E200" s="173" t="s">
        <v>298</v>
      </c>
      <c r="F200" s="174" t="s">
        <v>299</v>
      </c>
      <c r="G200" s="175" t="s">
        <v>121</v>
      </c>
      <c r="H200" s="176">
        <v>729.92100000000005</v>
      </c>
      <c r="I200" s="177"/>
      <c r="J200" s="178">
        <f>ROUND(I200*H200,2)</f>
        <v>0</v>
      </c>
      <c r="K200" s="174" t="s">
        <v>122</v>
      </c>
      <c r="L200" s="38"/>
      <c r="M200" s="179" t="s">
        <v>19</v>
      </c>
      <c r="N200" s="180" t="s">
        <v>42</v>
      </c>
      <c r="O200" s="63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123</v>
      </c>
      <c r="AT200" s="183" t="s">
        <v>118</v>
      </c>
      <c r="AU200" s="183" t="s">
        <v>82</v>
      </c>
      <c r="AY200" s="16" t="s">
        <v>116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79</v>
      </c>
      <c r="BK200" s="184">
        <f>ROUND(I200*H200,2)</f>
        <v>0</v>
      </c>
      <c r="BL200" s="16" t="s">
        <v>123</v>
      </c>
      <c r="BM200" s="183" t="s">
        <v>300</v>
      </c>
    </row>
    <row r="201" spans="1:65" s="2" customFormat="1" ht="19.5">
      <c r="A201" s="33"/>
      <c r="B201" s="34"/>
      <c r="C201" s="35"/>
      <c r="D201" s="185" t="s">
        <v>125</v>
      </c>
      <c r="E201" s="35"/>
      <c r="F201" s="186" t="s">
        <v>301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125</v>
      </c>
      <c r="AU201" s="16" t="s">
        <v>82</v>
      </c>
    </row>
    <row r="202" spans="1:65" s="2" customFormat="1" ht="11.25">
      <c r="A202" s="33"/>
      <c r="B202" s="34"/>
      <c r="C202" s="35"/>
      <c r="D202" s="190" t="s">
        <v>127</v>
      </c>
      <c r="E202" s="35"/>
      <c r="F202" s="191" t="s">
        <v>302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127</v>
      </c>
      <c r="AU202" s="16" t="s">
        <v>82</v>
      </c>
    </row>
    <row r="203" spans="1:65" s="13" customFormat="1" ht="11.25">
      <c r="B203" s="192"/>
      <c r="C203" s="193"/>
      <c r="D203" s="185" t="s">
        <v>129</v>
      </c>
      <c r="E203" s="194" t="s">
        <v>19</v>
      </c>
      <c r="F203" s="195" t="s">
        <v>303</v>
      </c>
      <c r="G203" s="193"/>
      <c r="H203" s="196">
        <v>688.92100000000005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129</v>
      </c>
      <c r="AU203" s="202" t="s">
        <v>82</v>
      </c>
      <c r="AV203" s="13" t="s">
        <v>82</v>
      </c>
      <c r="AW203" s="13" t="s">
        <v>33</v>
      </c>
      <c r="AX203" s="13" t="s">
        <v>71</v>
      </c>
      <c r="AY203" s="202" t="s">
        <v>116</v>
      </c>
    </row>
    <row r="204" spans="1:65" s="13" customFormat="1" ht="11.25">
      <c r="B204" s="192"/>
      <c r="C204" s="193"/>
      <c r="D204" s="185" t="s">
        <v>129</v>
      </c>
      <c r="E204" s="194" t="s">
        <v>19</v>
      </c>
      <c r="F204" s="195" t="s">
        <v>234</v>
      </c>
      <c r="G204" s="193"/>
      <c r="H204" s="196">
        <v>41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129</v>
      </c>
      <c r="AU204" s="202" t="s">
        <v>82</v>
      </c>
      <c r="AV204" s="13" t="s">
        <v>82</v>
      </c>
      <c r="AW204" s="13" t="s">
        <v>33</v>
      </c>
      <c r="AX204" s="13" t="s">
        <v>71</v>
      </c>
      <c r="AY204" s="202" t="s">
        <v>116</v>
      </c>
    </row>
    <row r="205" spans="1:65" s="2" customFormat="1" ht="16.5" customHeight="1">
      <c r="A205" s="33"/>
      <c r="B205" s="34"/>
      <c r="C205" s="172" t="s">
        <v>304</v>
      </c>
      <c r="D205" s="172" t="s">
        <v>118</v>
      </c>
      <c r="E205" s="173" t="s">
        <v>305</v>
      </c>
      <c r="F205" s="174" t="s">
        <v>306</v>
      </c>
      <c r="G205" s="175" t="s">
        <v>121</v>
      </c>
      <c r="H205" s="176">
        <v>212.63</v>
      </c>
      <c r="I205" s="177"/>
      <c r="J205" s="178">
        <f>ROUND(I205*H205,2)</f>
        <v>0</v>
      </c>
      <c r="K205" s="174" t="s">
        <v>122</v>
      </c>
      <c r="L205" s="38"/>
      <c r="M205" s="179" t="s">
        <v>19</v>
      </c>
      <c r="N205" s="180" t="s">
        <v>42</v>
      </c>
      <c r="O205" s="63"/>
      <c r="P205" s="181">
        <f>O205*H205</f>
        <v>0</v>
      </c>
      <c r="Q205" s="181">
        <v>0.27600000000000002</v>
      </c>
      <c r="R205" s="181">
        <f>Q205*H205</f>
        <v>58.685880000000004</v>
      </c>
      <c r="S205" s="181">
        <v>0</v>
      </c>
      <c r="T205" s="18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3" t="s">
        <v>123</v>
      </c>
      <c r="AT205" s="183" t="s">
        <v>118</v>
      </c>
      <c r="AU205" s="183" t="s">
        <v>82</v>
      </c>
      <c r="AY205" s="16" t="s">
        <v>116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6" t="s">
        <v>79</v>
      </c>
      <c r="BK205" s="184">
        <f>ROUND(I205*H205,2)</f>
        <v>0</v>
      </c>
      <c r="BL205" s="16" t="s">
        <v>123</v>
      </c>
      <c r="BM205" s="183" t="s">
        <v>307</v>
      </c>
    </row>
    <row r="206" spans="1:65" s="2" customFormat="1" ht="11.25">
      <c r="A206" s="33"/>
      <c r="B206" s="34"/>
      <c r="C206" s="35"/>
      <c r="D206" s="185" t="s">
        <v>125</v>
      </c>
      <c r="E206" s="35"/>
      <c r="F206" s="186" t="s">
        <v>308</v>
      </c>
      <c r="G206" s="35"/>
      <c r="H206" s="35"/>
      <c r="I206" s="187"/>
      <c r="J206" s="35"/>
      <c r="K206" s="35"/>
      <c r="L206" s="38"/>
      <c r="M206" s="188"/>
      <c r="N206" s="189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125</v>
      </c>
      <c r="AU206" s="16" t="s">
        <v>82</v>
      </c>
    </row>
    <row r="207" spans="1:65" s="2" customFormat="1" ht="11.25">
      <c r="A207" s="33"/>
      <c r="B207" s="34"/>
      <c r="C207" s="35"/>
      <c r="D207" s="190" t="s">
        <v>127</v>
      </c>
      <c r="E207" s="35"/>
      <c r="F207" s="191" t="s">
        <v>309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127</v>
      </c>
      <c r="AU207" s="16" t="s">
        <v>82</v>
      </c>
    </row>
    <row r="208" spans="1:65" s="2" customFormat="1" ht="19.5">
      <c r="A208" s="33"/>
      <c r="B208" s="34"/>
      <c r="C208" s="35"/>
      <c r="D208" s="185" t="s">
        <v>142</v>
      </c>
      <c r="E208" s="35"/>
      <c r="F208" s="203" t="s">
        <v>310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142</v>
      </c>
      <c r="AU208" s="16" t="s">
        <v>82</v>
      </c>
    </row>
    <row r="209" spans="1:65" s="13" customFormat="1" ht="11.25">
      <c r="B209" s="192"/>
      <c r="C209" s="193"/>
      <c r="D209" s="185" t="s">
        <v>129</v>
      </c>
      <c r="E209" s="194" t="s">
        <v>19</v>
      </c>
      <c r="F209" s="195" t="s">
        <v>311</v>
      </c>
      <c r="G209" s="193"/>
      <c r="H209" s="196">
        <v>212.63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129</v>
      </c>
      <c r="AU209" s="202" t="s">
        <v>82</v>
      </c>
      <c r="AV209" s="13" t="s">
        <v>82</v>
      </c>
      <c r="AW209" s="13" t="s">
        <v>33</v>
      </c>
      <c r="AX209" s="13" t="s">
        <v>79</v>
      </c>
      <c r="AY209" s="202" t="s">
        <v>116</v>
      </c>
    </row>
    <row r="210" spans="1:65" s="2" customFormat="1" ht="16.5" customHeight="1">
      <c r="A210" s="33"/>
      <c r="B210" s="34"/>
      <c r="C210" s="172" t="s">
        <v>312</v>
      </c>
      <c r="D210" s="172" t="s">
        <v>118</v>
      </c>
      <c r="E210" s="173" t="s">
        <v>313</v>
      </c>
      <c r="F210" s="174" t="s">
        <v>314</v>
      </c>
      <c r="G210" s="175" t="s">
        <v>121</v>
      </c>
      <c r="H210" s="176">
        <v>755.43700000000001</v>
      </c>
      <c r="I210" s="177"/>
      <c r="J210" s="178">
        <f>ROUND(I210*H210,2)</f>
        <v>0</v>
      </c>
      <c r="K210" s="174" t="s">
        <v>122</v>
      </c>
      <c r="L210" s="38"/>
      <c r="M210" s="179" t="s">
        <v>19</v>
      </c>
      <c r="N210" s="180" t="s">
        <v>42</v>
      </c>
      <c r="O210" s="63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3" t="s">
        <v>123</v>
      </c>
      <c r="AT210" s="183" t="s">
        <v>118</v>
      </c>
      <c r="AU210" s="183" t="s">
        <v>82</v>
      </c>
      <c r="AY210" s="16" t="s">
        <v>116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6" t="s">
        <v>79</v>
      </c>
      <c r="BK210" s="184">
        <f>ROUND(I210*H210,2)</f>
        <v>0</v>
      </c>
      <c r="BL210" s="16" t="s">
        <v>123</v>
      </c>
      <c r="BM210" s="183" t="s">
        <v>315</v>
      </c>
    </row>
    <row r="211" spans="1:65" s="2" customFormat="1" ht="11.25">
      <c r="A211" s="33"/>
      <c r="B211" s="34"/>
      <c r="C211" s="35"/>
      <c r="D211" s="185" t="s">
        <v>125</v>
      </c>
      <c r="E211" s="35"/>
      <c r="F211" s="186" t="s">
        <v>316</v>
      </c>
      <c r="G211" s="35"/>
      <c r="H211" s="35"/>
      <c r="I211" s="187"/>
      <c r="J211" s="35"/>
      <c r="K211" s="35"/>
      <c r="L211" s="38"/>
      <c r="M211" s="188"/>
      <c r="N211" s="189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125</v>
      </c>
      <c r="AU211" s="16" t="s">
        <v>82</v>
      </c>
    </row>
    <row r="212" spans="1:65" s="2" customFormat="1" ht="11.25">
      <c r="A212" s="33"/>
      <c r="B212" s="34"/>
      <c r="C212" s="35"/>
      <c r="D212" s="190" t="s">
        <v>127</v>
      </c>
      <c r="E212" s="35"/>
      <c r="F212" s="191" t="s">
        <v>317</v>
      </c>
      <c r="G212" s="35"/>
      <c r="H212" s="35"/>
      <c r="I212" s="187"/>
      <c r="J212" s="35"/>
      <c r="K212" s="35"/>
      <c r="L212" s="38"/>
      <c r="M212" s="188"/>
      <c r="N212" s="189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127</v>
      </c>
      <c r="AU212" s="16" t="s">
        <v>82</v>
      </c>
    </row>
    <row r="213" spans="1:65" s="13" customFormat="1" ht="11.25">
      <c r="B213" s="192"/>
      <c r="C213" s="193"/>
      <c r="D213" s="185" t="s">
        <v>129</v>
      </c>
      <c r="E213" s="194" t="s">
        <v>19</v>
      </c>
      <c r="F213" s="195" t="s">
        <v>318</v>
      </c>
      <c r="G213" s="193"/>
      <c r="H213" s="196">
        <v>714.43700000000001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129</v>
      </c>
      <c r="AU213" s="202" t="s">
        <v>82</v>
      </c>
      <c r="AV213" s="13" t="s">
        <v>82</v>
      </c>
      <c r="AW213" s="13" t="s">
        <v>33</v>
      </c>
      <c r="AX213" s="13" t="s">
        <v>71</v>
      </c>
      <c r="AY213" s="202" t="s">
        <v>116</v>
      </c>
    </row>
    <row r="214" spans="1:65" s="13" customFormat="1" ht="11.25">
      <c r="B214" s="192"/>
      <c r="C214" s="193"/>
      <c r="D214" s="185" t="s">
        <v>129</v>
      </c>
      <c r="E214" s="194" t="s">
        <v>19</v>
      </c>
      <c r="F214" s="195" t="s">
        <v>234</v>
      </c>
      <c r="G214" s="193"/>
      <c r="H214" s="196">
        <v>41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129</v>
      </c>
      <c r="AU214" s="202" t="s">
        <v>82</v>
      </c>
      <c r="AV214" s="13" t="s">
        <v>82</v>
      </c>
      <c r="AW214" s="13" t="s">
        <v>33</v>
      </c>
      <c r="AX214" s="13" t="s">
        <v>71</v>
      </c>
      <c r="AY214" s="202" t="s">
        <v>116</v>
      </c>
    </row>
    <row r="215" spans="1:65" s="2" customFormat="1" ht="16.5" customHeight="1">
      <c r="A215" s="33"/>
      <c r="B215" s="34"/>
      <c r="C215" s="172" t="s">
        <v>319</v>
      </c>
      <c r="D215" s="172" t="s">
        <v>118</v>
      </c>
      <c r="E215" s="173" t="s">
        <v>320</v>
      </c>
      <c r="F215" s="174" t="s">
        <v>321</v>
      </c>
      <c r="G215" s="175" t="s">
        <v>121</v>
      </c>
      <c r="H215" s="176">
        <v>704.40599999999995</v>
      </c>
      <c r="I215" s="177"/>
      <c r="J215" s="178">
        <f>ROUND(I215*H215,2)</f>
        <v>0</v>
      </c>
      <c r="K215" s="174" t="s">
        <v>122</v>
      </c>
      <c r="L215" s="38"/>
      <c r="M215" s="179" t="s">
        <v>19</v>
      </c>
      <c r="N215" s="180" t="s">
        <v>42</v>
      </c>
      <c r="O215" s="63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3" t="s">
        <v>123</v>
      </c>
      <c r="AT215" s="183" t="s">
        <v>118</v>
      </c>
      <c r="AU215" s="183" t="s">
        <v>82</v>
      </c>
      <c r="AY215" s="16" t="s">
        <v>116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6" t="s">
        <v>79</v>
      </c>
      <c r="BK215" s="184">
        <f>ROUND(I215*H215,2)</f>
        <v>0</v>
      </c>
      <c r="BL215" s="16" t="s">
        <v>123</v>
      </c>
      <c r="BM215" s="183" t="s">
        <v>322</v>
      </c>
    </row>
    <row r="216" spans="1:65" s="2" customFormat="1" ht="11.25">
      <c r="A216" s="33"/>
      <c r="B216" s="34"/>
      <c r="C216" s="35"/>
      <c r="D216" s="185" t="s">
        <v>125</v>
      </c>
      <c r="E216" s="35"/>
      <c r="F216" s="186" t="s">
        <v>323</v>
      </c>
      <c r="G216" s="35"/>
      <c r="H216" s="35"/>
      <c r="I216" s="187"/>
      <c r="J216" s="35"/>
      <c r="K216" s="35"/>
      <c r="L216" s="38"/>
      <c r="M216" s="188"/>
      <c r="N216" s="189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125</v>
      </c>
      <c r="AU216" s="16" t="s">
        <v>82</v>
      </c>
    </row>
    <row r="217" spans="1:65" s="2" customFormat="1" ht="11.25">
      <c r="A217" s="33"/>
      <c r="B217" s="34"/>
      <c r="C217" s="35"/>
      <c r="D217" s="190" t="s">
        <v>127</v>
      </c>
      <c r="E217" s="35"/>
      <c r="F217" s="191" t="s">
        <v>324</v>
      </c>
      <c r="G217" s="35"/>
      <c r="H217" s="35"/>
      <c r="I217" s="187"/>
      <c r="J217" s="35"/>
      <c r="K217" s="35"/>
      <c r="L217" s="38"/>
      <c r="M217" s="188"/>
      <c r="N217" s="189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127</v>
      </c>
      <c r="AU217" s="16" t="s">
        <v>82</v>
      </c>
    </row>
    <row r="218" spans="1:65" s="2" customFormat="1" ht="19.5">
      <c r="A218" s="33"/>
      <c r="B218" s="34"/>
      <c r="C218" s="35"/>
      <c r="D218" s="185" t="s">
        <v>142</v>
      </c>
      <c r="E218" s="35"/>
      <c r="F218" s="203" t="s">
        <v>325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142</v>
      </c>
      <c r="AU218" s="16" t="s">
        <v>82</v>
      </c>
    </row>
    <row r="219" spans="1:65" s="13" customFormat="1" ht="11.25">
      <c r="B219" s="192"/>
      <c r="C219" s="193"/>
      <c r="D219" s="185" t="s">
        <v>129</v>
      </c>
      <c r="E219" s="194" t="s">
        <v>19</v>
      </c>
      <c r="F219" s="195" t="s">
        <v>326</v>
      </c>
      <c r="G219" s="193"/>
      <c r="H219" s="196">
        <v>663.40599999999995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129</v>
      </c>
      <c r="AU219" s="202" t="s">
        <v>82</v>
      </c>
      <c r="AV219" s="13" t="s">
        <v>82</v>
      </c>
      <c r="AW219" s="13" t="s">
        <v>33</v>
      </c>
      <c r="AX219" s="13" t="s">
        <v>71</v>
      </c>
      <c r="AY219" s="202" t="s">
        <v>116</v>
      </c>
    </row>
    <row r="220" spans="1:65" s="13" customFormat="1" ht="11.25">
      <c r="B220" s="192"/>
      <c r="C220" s="193"/>
      <c r="D220" s="185" t="s">
        <v>129</v>
      </c>
      <c r="E220" s="194" t="s">
        <v>19</v>
      </c>
      <c r="F220" s="195" t="s">
        <v>234</v>
      </c>
      <c r="G220" s="193"/>
      <c r="H220" s="196">
        <v>41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129</v>
      </c>
      <c r="AU220" s="202" t="s">
        <v>82</v>
      </c>
      <c r="AV220" s="13" t="s">
        <v>82</v>
      </c>
      <c r="AW220" s="13" t="s">
        <v>33</v>
      </c>
      <c r="AX220" s="13" t="s">
        <v>71</v>
      </c>
      <c r="AY220" s="202" t="s">
        <v>116</v>
      </c>
    </row>
    <row r="221" spans="1:65" s="2" customFormat="1" ht="21.75" customHeight="1">
      <c r="A221" s="33"/>
      <c r="B221" s="34"/>
      <c r="C221" s="172" t="s">
        <v>327</v>
      </c>
      <c r="D221" s="172" t="s">
        <v>118</v>
      </c>
      <c r="E221" s="173" t="s">
        <v>328</v>
      </c>
      <c r="F221" s="174" t="s">
        <v>329</v>
      </c>
      <c r="G221" s="175" t="s">
        <v>121</v>
      </c>
      <c r="H221" s="176">
        <v>691.64800000000002</v>
      </c>
      <c r="I221" s="177"/>
      <c r="J221" s="178">
        <f>ROUND(I221*H221,2)</f>
        <v>0</v>
      </c>
      <c r="K221" s="174" t="s">
        <v>122</v>
      </c>
      <c r="L221" s="38"/>
      <c r="M221" s="179" t="s">
        <v>19</v>
      </c>
      <c r="N221" s="180" t="s">
        <v>42</v>
      </c>
      <c r="O221" s="63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3" t="s">
        <v>123</v>
      </c>
      <c r="AT221" s="183" t="s">
        <v>118</v>
      </c>
      <c r="AU221" s="183" t="s">
        <v>82</v>
      </c>
      <c r="AY221" s="16" t="s">
        <v>116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79</v>
      </c>
      <c r="BK221" s="184">
        <f>ROUND(I221*H221,2)</f>
        <v>0</v>
      </c>
      <c r="BL221" s="16" t="s">
        <v>123</v>
      </c>
      <c r="BM221" s="183" t="s">
        <v>330</v>
      </c>
    </row>
    <row r="222" spans="1:65" s="2" customFormat="1" ht="19.5">
      <c r="A222" s="33"/>
      <c r="B222" s="34"/>
      <c r="C222" s="35"/>
      <c r="D222" s="185" t="s">
        <v>125</v>
      </c>
      <c r="E222" s="35"/>
      <c r="F222" s="186" t="s">
        <v>331</v>
      </c>
      <c r="G222" s="35"/>
      <c r="H222" s="35"/>
      <c r="I222" s="187"/>
      <c r="J222" s="35"/>
      <c r="K222" s="35"/>
      <c r="L222" s="38"/>
      <c r="M222" s="188"/>
      <c r="N222" s="189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125</v>
      </c>
      <c r="AU222" s="16" t="s">
        <v>82</v>
      </c>
    </row>
    <row r="223" spans="1:65" s="2" customFormat="1" ht="11.25">
      <c r="A223" s="33"/>
      <c r="B223" s="34"/>
      <c r="C223" s="35"/>
      <c r="D223" s="190" t="s">
        <v>127</v>
      </c>
      <c r="E223" s="35"/>
      <c r="F223" s="191" t="s">
        <v>332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127</v>
      </c>
      <c r="AU223" s="16" t="s">
        <v>82</v>
      </c>
    </row>
    <row r="224" spans="1:65" s="13" customFormat="1" ht="11.25">
      <c r="B224" s="192"/>
      <c r="C224" s="193"/>
      <c r="D224" s="185" t="s">
        <v>129</v>
      </c>
      <c r="E224" s="194" t="s">
        <v>19</v>
      </c>
      <c r="F224" s="195" t="s">
        <v>333</v>
      </c>
      <c r="G224" s="193"/>
      <c r="H224" s="196">
        <v>650.64800000000002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129</v>
      </c>
      <c r="AU224" s="202" t="s">
        <v>82</v>
      </c>
      <c r="AV224" s="13" t="s">
        <v>82</v>
      </c>
      <c r="AW224" s="13" t="s">
        <v>33</v>
      </c>
      <c r="AX224" s="13" t="s">
        <v>71</v>
      </c>
      <c r="AY224" s="202" t="s">
        <v>116</v>
      </c>
    </row>
    <row r="225" spans="1:65" s="13" customFormat="1" ht="11.25">
      <c r="B225" s="192"/>
      <c r="C225" s="193"/>
      <c r="D225" s="185" t="s">
        <v>129</v>
      </c>
      <c r="E225" s="194" t="s">
        <v>19</v>
      </c>
      <c r="F225" s="195" t="s">
        <v>234</v>
      </c>
      <c r="G225" s="193"/>
      <c r="H225" s="196">
        <v>41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129</v>
      </c>
      <c r="AU225" s="202" t="s">
        <v>82</v>
      </c>
      <c r="AV225" s="13" t="s">
        <v>82</v>
      </c>
      <c r="AW225" s="13" t="s">
        <v>33</v>
      </c>
      <c r="AX225" s="13" t="s">
        <v>71</v>
      </c>
      <c r="AY225" s="202" t="s">
        <v>116</v>
      </c>
    </row>
    <row r="226" spans="1:65" s="2" customFormat="1" ht="21.75" customHeight="1">
      <c r="A226" s="33"/>
      <c r="B226" s="34"/>
      <c r="C226" s="172" t="s">
        <v>334</v>
      </c>
      <c r="D226" s="172" t="s">
        <v>118</v>
      </c>
      <c r="E226" s="173" t="s">
        <v>335</v>
      </c>
      <c r="F226" s="174" t="s">
        <v>336</v>
      </c>
      <c r="G226" s="175" t="s">
        <v>267</v>
      </c>
      <c r="H226" s="176">
        <v>27.7</v>
      </c>
      <c r="I226" s="177"/>
      <c r="J226" s="178">
        <f>ROUND(I226*H226,2)</f>
        <v>0</v>
      </c>
      <c r="K226" s="174" t="s">
        <v>122</v>
      </c>
      <c r="L226" s="38"/>
      <c r="M226" s="179" t="s">
        <v>19</v>
      </c>
      <c r="N226" s="180" t="s">
        <v>42</v>
      </c>
      <c r="O226" s="63"/>
      <c r="P226" s="181">
        <f>O226*H226</f>
        <v>0</v>
      </c>
      <c r="Q226" s="181">
        <v>2.2399999999999998E-3</v>
      </c>
      <c r="R226" s="181">
        <f>Q226*H226</f>
        <v>6.2047999999999992E-2</v>
      </c>
      <c r="S226" s="181">
        <v>0</v>
      </c>
      <c r="T226" s="18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3" t="s">
        <v>123</v>
      </c>
      <c r="AT226" s="183" t="s">
        <v>118</v>
      </c>
      <c r="AU226" s="183" t="s">
        <v>82</v>
      </c>
      <c r="AY226" s="16" t="s">
        <v>116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6" t="s">
        <v>79</v>
      </c>
      <c r="BK226" s="184">
        <f>ROUND(I226*H226,2)</f>
        <v>0</v>
      </c>
      <c r="BL226" s="16" t="s">
        <v>123</v>
      </c>
      <c r="BM226" s="183" t="s">
        <v>337</v>
      </c>
    </row>
    <row r="227" spans="1:65" s="2" customFormat="1" ht="11.25">
      <c r="A227" s="33"/>
      <c r="B227" s="34"/>
      <c r="C227" s="35"/>
      <c r="D227" s="185" t="s">
        <v>125</v>
      </c>
      <c r="E227" s="35"/>
      <c r="F227" s="186" t="s">
        <v>338</v>
      </c>
      <c r="G227" s="35"/>
      <c r="H227" s="35"/>
      <c r="I227" s="187"/>
      <c r="J227" s="35"/>
      <c r="K227" s="35"/>
      <c r="L227" s="38"/>
      <c r="M227" s="188"/>
      <c r="N227" s="189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125</v>
      </c>
      <c r="AU227" s="16" t="s">
        <v>82</v>
      </c>
    </row>
    <row r="228" spans="1:65" s="2" customFormat="1" ht="11.25">
      <c r="A228" s="33"/>
      <c r="B228" s="34"/>
      <c r="C228" s="35"/>
      <c r="D228" s="190" t="s">
        <v>127</v>
      </c>
      <c r="E228" s="35"/>
      <c r="F228" s="191" t="s">
        <v>339</v>
      </c>
      <c r="G228" s="35"/>
      <c r="H228" s="35"/>
      <c r="I228" s="187"/>
      <c r="J228" s="35"/>
      <c r="K228" s="35"/>
      <c r="L228" s="38"/>
      <c r="M228" s="188"/>
      <c r="N228" s="189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127</v>
      </c>
      <c r="AU228" s="16" t="s">
        <v>82</v>
      </c>
    </row>
    <row r="229" spans="1:65" s="13" customFormat="1" ht="11.25">
      <c r="B229" s="192"/>
      <c r="C229" s="193"/>
      <c r="D229" s="185" t="s">
        <v>129</v>
      </c>
      <c r="E229" s="194" t="s">
        <v>19</v>
      </c>
      <c r="F229" s="195" t="s">
        <v>340</v>
      </c>
      <c r="G229" s="193"/>
      <c r="H229" s="196">
        <v>4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129</v>
      </c>
      <c r="AU229" s="202" t="s">
        <v>82</v>
      </c>
      <c r="AV229" s="13" t="s">
        <v>82</v>
      </c>
      <c r="AW229" s="13" t="s">
        <v>33</v>
      </c>
      <c r="AX229" s="13" t="s">
        <v>71</v>
      </c>
      <c r="AY229" s="202" t="s">
        <v>116</v>
      </c>
    </row>
    <row r="230" spans="1:65" s="13" customFormat="1" ht="11.25">
      <c r="B230" s="192"/>
      <c r="C230" s="193"/>
      <c r="D230" s="185" t="s">
        <v>129</v>
      </c>
      <c r="E230" s="194" t="s">
        <v>19</v>
      </c>
      <c r="F230" s="195" t="s">
        <v>341</v>
      </c>
      <c r="G230" s="193"/>
      <c r="H230" s="196">
        <v>23.7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129</v>
      </c>
      <c r="AU230" s="202" t="s">
        <v>82</v>
      </c>
      <c r="AV230" s="13" t="s">
        <v>82</v>
      </c>
      <c r="AW230" s="13" t="s">
        <v>33</v>
      </c>
      <c r="AX230" s="13" t="s">
        <v>71</v>
      </c>
      <c r="AY230" s="202" t="s">
        <v>116</v>
      </c>
    </row>
    <row r="231" spans="1:65" s="12" customFormat="1" ht="22.9" customHeight="1">
      <c r="B231" s="156"/>
      <c r="C231" s="157"/>
      <c r="D231" s="158" t="s">
        <v>70</v>
      </c>
      <c r="E231" s="170" t="s">
        <v>176</v>
      </c>
      <c r="F231" s="170" t="s">
        <v>342</v>
      </c>
      <c r="G231" s="157"/>
      <c r="H231" s="157"/>
      <c r="I231" s="160"/>
      <c r="J231" s="171">
        <f>BK231</f>
        <v>0</v>
      </c>
      <c r="K231" s="157"/>
      <c r="L231" s="162"/>
      <c r="M231" s="163"/>
      <c r="N231" s="164"/>
      <c r="O231" s="164"/>
      <c r="P231" s="165">
        <f>SUM(P232:P237)</f>
        <v>0</v>
      </c>
      <c r="Q231" s="164"/>
      <c r="R231" s="165">
        <f>SUM(R232:R237)</f>
        <v>0.25259999999999999</v>
      </c>
      <c r="S231" s="164"/>
      <c r="T231" s="166">
        <f>SUM(T232:T237)</f>
        <v>0</v>
      </c>
      <c r="AR231" s="167" t="s">
        <v>79</v>
      </c>
      <c r="AT231" s="168" t="s">
        <v>70</v>
      </c>
      <c r="AU231" s="168" t="s">
        <v>79</v>
      </c>
      <c r="AY231" s="167" t="s">
        <v>116</v>
      </c>
      <c r="BK231" s="169">
        <f>SUM(BK232:BK237)</f>
        <v>0</v>
      </c>
    </row>
    <row r="232" spans="1:65" s="2" customFormat="1" ht="16.5" customHeight="1">
      <c r="A232" s="33"/>
      <c r="B232" s="34"/>
      <c r="C232" s="172" t="s">
        <v>343</v>
      </c>
      <c r="D232" s="172" t="s">
        <v>118</v>
      </c>
      <c r="E232" s="173" t="s">
        <v>344</v>
      </c>
      <c r="F232" s="174" t="s">
        <v>345</v>
      </c>
      <c r="G232" s="175" t="s">
        <v>346</v>
      </c>
      <c r="H232" s="176">
        <v>1</v>
      </c>
      <c r="I232" s="177"/>
      <c r="J232" s="178">
        <f>ROUND(I232*H232,2)</f>
        <v>0</v>
      </c>
      <c r="K232" s="174" t="s">
        <v>122</v>
      </c>
      <c r="L232" s="38"/>
      <c r="M232" s="179" t="s">
        <v>19</v>
      </c>
      <c r="N232" s="180" t="s">
        <v>42</v>
      </c>
      <c r="O232" s="63"/>
      <c r="P232" s="181">
        <f>O232*H232</f>
        <v>0</v>
      </c>
      <c r="Q232" s="181">
        <v>0.1326</v>
      </c>
      <c r="R232" s="181">
        <f>Q232*H232</f>
        <v>0.1326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123</v>
      </c>
      <c r="AT232" s="183" t="s">
        <v>118</v>
      </c>
      <c r="AU232" s="183" t="s">
        <v>82</v>
      </c>
      <c r="AY232" s="16" t="s">
        <v>116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79</v>
      </c>
      <c r="BK232" s="184">
        <f>ROUND(I232*H232,2)</f>
        <v>0</v>
      </c>
      <c r="BL232" s="16" t="s">
        <v>123</v>
      </c>
      <c r="BM232" s="183" t="s">
        <v>347</v>
      </c>
    </row>
    <row r="233" spans="1:65" s="2" customFormat="1" ht="11.25">
      <c r="A233" s="33"/>
      <c r="B233" s="34"/>
      <c r="C233" s="35"/>
      <c r="D233" s="185" t="s">
        <v>125</v>
      </c>
      <c r="E233" s="35"/>
      <c r="F233" s="186" t="s">
        <v>348</v>
      </c>
      <c r="G233" s="35"/>
      <c r="H233" s="35"/>
      <c r="I233" s="187"/>
      <c r="J233" s="35"/>
      <c r="K233" s="35"/>
      <c r="L233" s="38"/>
      <c r="M233" s="188"/>
      <c r="N233" s="189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125</v>
      </c>
      <c r="AU233" s="16" t="s">
        <v>82</v>
      </c>
    </row>
    <row r="234" spans="1:65" s="2" customFormat="1" ht="11.25">
      <c r="A234" s="33"/>
      <c r="B234" s="34"/>
      <c r="C234" s="35"/>
      <c r="D234" s="190" t="s">
        <v>127</v>
      </c>
      <c r="E234" s="35"/>
      <c r="F234" s="191" t="s">
        <v>349</v>
      </c>
      <c r="G234" s="35"/>
      <c r="H234" s="35"/>
      <c r="I234" s="187"/>
      <c r="J234" s="35"/>
      <c r="K234" s="35"/>
      <c r="L234" s="38"/>
      <c r="M234" s="188"/>
      <c r="N234" s="189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127</v>
      </c>
      <c r="AU234" s="16" t="s">
        <v>82</v>
      </c>
    </row>
    <row r="235" spans="1:65" s="13" customFormat="1" ht="11.25">
      <c r="B235" s="192"/>
      <c r="C235" s="193"/>
      <c r="D235" s="185" t="s">
        <v>129</v>
      </c>
      <c r="E235" s="194" t="s">
        <v>19</v>
      </c>
      <c r="F235" s="195" t="s">
        <v>350</v>
      </c>
      <c r="G235" s="193"/>
      <c r="H235" s="196">
        <v>1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129</v>
      </c>
      <c r="AU235" s="202" t="s">
        <v>82</v>
      </c>
      <c r="AV235" s="13" t="s">
        <v>82</v>
      </c>
      <c r="AW235" s="13" t="s">
        <v>33</v>
      </c>
      <c r="AX235" s="13" t="s">
        <v>79</v>
      </c>
      <c r="AY235" s="202" t="s">
        <v>116</v>
      </c>
    </row>
    <row r="236" spans="1:65" s="2" customFormat="1" ht="16.5" customHeight="1">
      <c r="A236" s="33"/>
      <c r="B236" s="34"/>
      <c r="C236" s="204" t="s">
        <v>351</v>
      </c>
      <c r="D236" s="204" t="s">
        <v>221</v>
      </c>
      <c r="E236" s="205" t="s">
        <v>352</v>
      </c>
      <c r="F236" s="206" t="s">
        <v>353</v>
      </c>
      <c r="G236" s="207" t="s">
        <v>354</v>
      </c>
      <c r="H236" s="208">
        <v>1</v>
      </c>
      <c r="I236" s="209"/>
      <c r="J236" s="210">
        <f>ROUND(I236*H236,2)</f>
        <v>0</v>
      </c>
      <c r="K236" s="206" t="s">
        <v>19</v>
      </c>
      <c r="L236" s="211"/>
      <c r="M236" s="212" t="s">
        <v>19</v>
      </c>
      <c r="N236" s="213" t="s">
        <v>42</v>
      </c>
      <c r="O236" s="63"/>
      <c r="P236" s="181">
        <f>O236*H236</f>
        <v>0</v>
      </c>
      <c r="Q236" s="181">
        <v>0.12</v>
      </c>
      <c r="R236" s="181">
        <f>Q236*H236</f>
        <v>0.12</v>
      </c>
      <c r="S236" s="181">
        <v>0</v>
      </c>
      <c r="T236" s="18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3" t="s">
        <v>176</v>
      </c>
      <c r="AT236" s="183" t="s">
        <v>221</v>
      </c>
      <c r="AU236" s="183" t="s">
        <v>82</v>
      </c>
      <c r="AY236" s="16" t="s">
        <v>116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79</v>
      </c>
      <c r="BK236" s="184">
        <f>ROUND(I236*H236,2)</f>
        <v>0</v>
      </c>
      <c r="BL236" s="16" t="s">
        <v>123</v>
      </c>
      <c r="BM236" s="183" t="s">
        <v>355</v>
      </c>
    </row>
    <row r="237" spans="1:65" s="2" customFormat="1" ht="11.25">
      <c r="A237" s="33"/>
      <c r="B237" s="34"/>
      <c r="C237" s="35"/>
      <c r="D237" s="185" t="s">
        <v>125</v>
      </c>
      <c r="E237" s="35"/>
      <c r="F237" s="186" t="s">
        <v>353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125</v>
      </c>
      <c r="AU237" s="16" t="s">
        <v>82</v>
      </c>
    </row>
    <row r="238" spans="1:65" s="12" customFormat="1" ht="22.9" customHeight="1">
      <c r="B238" s="156"/>
      <c r="C238" s="157"/>
      <c r="D238" s="158" t="s">
        <v>70</v>
      </c>
      <c r="E238" s="170" t="s">
        <v>183</v>
      </c>
      <c r="F238" s="170" t="s">
        <v>356</v>
      </c>
      <c r="G238" s="157"/>
      <c r="H238" s="157"/>
      <c r="I238" s="160"/>
      <c r="J238" s="171">
        <f>BK238</f>
        <v>0</v>
      </c>
      <c r="K238" s="157"/>
      <c r="L238" s="162"/>
      <c r="M238" s="163"/>
      <c r="N238" s="164"/>
      <c r="O238" s="164"/>
      <c r="P238" s="165">
        <f>SUM(P239:P262)</f>
        <v>0</v>
      </c>
      <c r="Q238" s="164"/>
      <c r="R238" s="165">
        <f>SUM(R239:R262)</f>
        <v>2.8195974800000001</v>
      </c>
      <c r="S238" s="164"/>
      <c r="T238" s="166">
        <f>SUM(T239:T262)</f>
        <v>0.62749999999999995</v>
      </c>
      <c r="AR238" s="167" t="s">
        <v>79</v>
      </c>
      <c r="AT238" s="168" t="s">
        <v>70</v>
      </c>
      <c r="AU238" s="168" t="s">
        <v>79</v>
      </c>
      <c r="AY238" s="167" t="s">
        <v>116</v>
      </c>
      <c r="BK238" s="169">
        <f>SUM(BK239:BK262)</f>
        <v>0</v>
      </c>
    </row>
    <row r="239" spans="1:65" s="2" customFormat="1" ht="16.5" customHeight="1">
      <c r="A239" s="33"/>
      <c r="B239" s="34"/>
      <c r="C239" s="172" t="s">
        <v>357</v>
      </c>
      <c r="D239" s="172" t="s">
        <v>118</v>
      </c>
      <c r="E239" s="173" t="s">
        <v>358</v>
      </c>
      <c r="F239" s="174" t="s">
        <v>359</v>
      </c>
      <c r="G239" s="175" t="s">
        <v>267</v>
      </c>
      <c r="H239" s="176">
        <v>9.85</v>
      </c>
      <c r="I239" s="177"/>
      <c r="J239" s="178">
        <f>ROUND(I239*H239,2)</f>
        <v>0</v>
      </c>
      <c r="K239" s="174" t="s">
        <v>122</v>
      </c>
      <c r="L239" s="38"/>
      <c r="M239" s="179" t="s">
        <v>19</v>
      </c>
      <c r="N239" s="180" t="s">
        <v>42</v>
      </c>
      <c r="O239" s="63"/>
      <c r="P239" s="181">
        <f>O239*H239</f>
        <v>0</v>
      </c>
      <c r="Q239" s="181">
        <v>0.15540000000000001</v>
      </c>
      <c r="R239" s="181">
        <f>Q239*H239</f>
        <v>1.5306900000000001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123</v>
      </c>
      <c r="AT239" s="183" t="s">
        <v>118</v>
      </c>
      <c r="AU239" s="183" t="s">
        <v>82</v>
      </c>
      <c r="AY239" s="16" t="s">
        <v>116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79</v>
      </c>
      <c r="BK239" s="184">
        <f>ROUND(I239*H239,2)</f>
        <v>0</v>
      </c>
      <c r="BL239" s="16" t="s">
        <v>123</v>
      </c>
      <c r="BM239" s="183" t="s">
        <v>360</v>
      </c>
    </row>
    <row r="240" spans="1:65" s="2" customFormat="1" ht="19.5">
      <c r="A240" s="33"/>
      <c r="B240" s="34"/>
      <c r="C240" s="35"/>
      <c r="D240" s="185" t="s">
        <v>125</v>
      </c>
      <c r="E240" s="35"/>
      <c r="F240" s="186" t="s">
        <v>361</v>
      </c>
      <c r="G240" s="35"/>
      <c r="H240" s="35"/>
      <c r="I240" s="187"/>
      <c r="J240" s="35"/>
      <c r="K240" s="35"/>
      <c r="L240" s="38"/>
      <c r="M240" s="188"/>
      <c r="N240" s="189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125</v>
      </c>
      <c r="AU240" s="16" t="s">
        <v>82</v>
      </c>
    </row>
    <row r="241" spans="1:65" s="2" customFormat="1" ht="11.25">
      <c r="A241" s="33"/>
      <c r="B241" s="34"/>
      <c r="C241" s="35"/>
      <c r="D241" s="190" t="s">
        <v>127</v>
      </c>
      <c r="E241" s="35"/>
      <c r="F241" s="191" t="s">
        <v>362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127</v>
      </c>
      <c r="AU241" s="16" t="s">
        <v>82</v>
      </c>
    </row>
    <row r="242" spans="1:65" s="13" customFormat="1" ht="11.25">
      <c r="B242" s="192"/>
      <c r="C242" s="193"/>
      <c r="D242" s="185" t="s">
        <v>129</v>
      </c>
      <c r="E242" s="194" t="s">
        <v>19</v>
      </c>
      <c r="F242" s="195" t="s">
        <v>363</v>
      </c>
      <c r="G242" s="193"/>
      <c r="H242" s="196">
        <v>9.85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129</v>
      </c>
      <c r="AU242" s="202" t="s">
        <v>82</v>
      </c>
      <c r="AV242" s="13" t="s">
        <v>82</v>
      </c>
      <c r="AW242" s="13" t="s">
        <v>33</v>
      </c>
      <c r="AX242" s="13" t="s">
        <v>79</v>
      </c>
      <c r="AY242" s="202" t="s">
        <v>116</v>
      </c>
    </row>
    <row r="243" spans="1:65" s="2" customFormat="1" ht="16.5" customHeight="1">
      <c r="A243" s="33"/>
      <c r="B243" s="34"/>
      <c r="C243" s="204" t="s">
        <v>364</v>
      </c>
      <c r="D243" s="204" t="s">
        <v>221</v>
      </c>
      <c r="E243" s="205" t="s">
        <v>365</v>
      </c>
      <c r="F243" s="206" t="s">
        <v>366</v>
      </c>
      <c r="G243" s="207" t="s">
        <v>267</v>
      </c>
      <c r="H243" s="208">
        <v>9.85</v>
      </c>
      <c r="I243" s="209"/>
      <c r="J243" s="210">
        <f>ROUND(I243*H243,2)</f>
        <v>0</v>
      </c>
      <c r="K243" s="206" t="s">
        <v>122</v>
      </c>
      <c r="L243" s="211"/>
      <c r="M243" s="212" t="s">
        <v>19</v>
      </c>
      <c r="N243" s="213" t="s">
        <v>42</v>
      </c>
      <c r="O243" s="63"/>
      <c r="P243" s="181">
        <f>O243*H243</f>
        <v>0</v>
      </c>
      <c r="Q243" s="181">
        <v>0.08</v>
      </c>
      <c r="R243" s="181">
        <f>Q243*H243</f>
        <v>0.78800000000000003</v>
      </c>
      <c r="S243" s="181">
        <v>0</v>
      </c>
      <c r="T243" s="18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3" t="s">
        <v>176</v>
      </c>
      <c r="AT243" s="183" t="s">
        <v>221</v>
      </c>
      <c r="AU243" s="183" t="s">
        <v>82</v>
      </c>
      <c r="AY243" s="16" t="s">
        <v>116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6" t="s">
        <v>79</v>
      </c>
      <c r="BK243" s="184">
        <f>ROUND(I243*H243,2)</f>
        <v>0</v>
      </c>
      <c r="BL243" s="16" t="s">
        <v>123</v>
      </c>
      <c r="BM243" s="183" t="s">
        <v>367</v>
      </c>
    </row>
    <row r="244" spans="1:65" s="2" customFormat="1" ht="11.25">
      <c r="A244" s="33"/>
      <c r="B244" s="34"/>
      <c r="C244" s="35"/>
      <c r="D244" s="185" t="s">
        <v>125</v>
      </c>
      <c r="E244" s="35"/>
      <c r="F244" s="186" t="s">
        <v>366</v>
      </c>
      <c r="G244" s="35"/>
      <c r="H244" s="35"/>
      <c r="I244" s="187"/>
      <c r="J244" s="35"/>
      <c r="K244" s="35"/>
      <c r="L244" s="38"/>
      <c r="M244" s="188"/>
      <c r="N244" s="189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125</v>
      </c>
      <c r="AU244" s="16" t="s">
        <v>82</v>
      </c>
    </row>
    <row r="245" spans="1:65" s="2" customFormat="1" ht="16.5" customHeight="1">
      <c r="A245" s="33"/>
      <c r="B245" s="34"/>
      <c r="C245" s="172" t="s">
        <v>368</v>
      </c>
      <c r="D245" s="172" t="s">
        <v>118</v>
      </c>
      <c r="E245" s="173" t="s">
        <v>369</v>
      </c>
      <c r="F245" s="174" t="s">
        <v>370</v>
      </c>
      <c r="G245" s="175" t="s">
        <v>147</v>
      </c>
      <c r="H245" s="176">
        <v>0.222</v>
      </c>
      <c r="I245" s="177"/>
      <c r="J245" s="178">
        <f>ROUND(I245*H245,2)</f>
        <v>0</v>
      </c>
      <c r="K245" s="174" t="s">
        <v>122</v>
      </c>
      <c r="L245" s="38"/>
      <c r="M245" s="179" t="s">
        <v>19</v>
      </c>
      <c r="N245" s="180" t="s">
        <v>42</v>
      </c>
      <c r="O245" s="63"/>
      <c r="P245" s="181">
        <f>O245*H245</f>
        <v>0</v>
      </c>
      <c r="Q245" s="181">
        <v>2.2563399999999998</v>
      </c>
      <c r="R245" s="181">
        <f>Q245*H245</f>
        <v>0.50090747999999996</v>
      </c>
      <c r="S245" s="181">
        <v>0</v>
      </c>
      <c r="T245" s="18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3" t="s">
        <v>123</v>
      </c>
      <c r="AT245" s="183" t="s">
        <v>118</v>
      </c>
      <c r="AU245" s="183" t="s">
        <v>82</v>
      </c>
      <c r="AY245" s="16" t="s">
        <v>116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6" t="s">
        <v>79</v>
      </c>
      <c r="BK245" s="184">
        <f>ROUND(I245*H245,2)</f>
        <v>0</v>
      </c>
      <c r="BL245" s="16" t="s">
        <v>123</v>
      </c>
      <c r="BM245" s="183" t="s">
        <v>371</v>
      </c>
    </row>
    <row r="246" spans="1:65" s="2" customFormat="1" ht="11.25">
      <c r="A246" s="33"/>
      <c r="B246" s="34"/>
      <c r="C246" s="35"/>
      <c r="D246" s="185" t="s">
        <v>125</v>
      </c>
      <c r="E246" s="35"/>
      <c r="F246" s="186" t="s">
        <v>372</v>
      </c>
      <c r="G246" s="35"/>
      <c r="H246" s="35"/>
      <c r="I246" s="187"/>
      <c r="J246" s="35"/>
      <c r="K246" s="35"/>
      <c r="L246" s="38"/>
      <c r="M246" s="188"/>
      <c r="N246" s="189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125</v>
      </c>
      <c r="AU246" s="16" t="s">
        <v>82</v>
      </c>
    </row>
    <row r="247" spans="1:65" s="2" customFormat="1" ht="11.25">
      <c r="A247" s="33"/>
      <c r="B247" s="34"/>
      <c r="C247" s="35"/>
      <c r="D247" s="190" t="s">
        <v>127</v>
      </c>
      <c r="E247" s="35"/>
      <c r="F247" s="191" t="s">
        <v>373</v>
      </c>
      <c r="G247" s="35"/>
      <c r="H247" s="35"/>
      <c r="I247" s="187"/>
      <c r="J247" s="35"/>
      <c r="K247" s="35"/>
      <c r="L247" s="38"/>
      <c r="M247" s="188"/>
      <c r="N247" s="189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127</v>
      </c>
      <c r="AU247" s="16" t="s">
        <v>82</v>
      </c>
    </row>
    <row r="248" spans="1:65" s="13" customFormat="1" ht="11.25">
      <c r="B248" s="192"/>
      <c r="C248" s="193"/>
      <c r="D248" s="185" t="s">
        <v>129</v>
      </c>
      <c r="E248" s="194" t="s">
        <v>19</v>
      </c>
      <c r="F248" s="195" t="s">
        <v>374</v>
      </c>
      <c r="G248" s="193"/>
      <c r="H248" s="196">
        <v>0.222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129</v>
      </c>
      <c r="AU248" s="202" t="s">
        <v>82</v>
      </c>
      <c r="AV248" s="13" t="s">
        <v>82</v>
      </c>
      <c r="AW248" s="13" t="s">
        <v>33</v>
      </c>
      <c r="AX248" s="13" t="s">
        <v>79</v>
      </c>
      <c r="AY248" s="202" t="s">
        <v>116</v>
      </c>
    </row>
    <row r="249" spans="1:65" s="2" customFormat="1" ht="16.5" customHeight="1">
      <c r="A249" s="33"/>
      <c r="B249" s="34"/>
      <c r="C249" s="172" t="s">
        <v>375</v>
      </c>
      <c r="D249" s="172" t="s">
        <v>118</v>
      </c>
      <c r="E249" s="173" t="s">
        <v>376</v>
      </c>
      <c r="F249" s="174" t="s">
        <v>377</v>
      </c>
      <c r="G249" s="175" t="s">
        <v>267</v>
      </c>
      <c r="H249" s="176">
        <v>27.7</v>
      </c>
      <c r="I249" s="177"/>
      <c r="J249" s="178">
        <f>ROUND(I249*H249,2)</f>
        <v>0</v>
      </c>
      <c r="K249" s="174" t="s">
        <v>122</v>
      </c>
      <c r="L249" s="38"/>
      <c r="M249" s="179" t="s">
        <v>19</v>
      </c>
      <c r="N249" s="180" t="s">
        <v>42</v>
      </c>
      <c r="O249" s="63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3" t="s">
        <v>123</v>
      </c>
      <c r="AT249" s="183" t="s">
        <v>118</v>
      </c>
      <c r="AU249" s="183" t="s">
        <v>82</v>
      </c>
      <c r="AY249" s="16" t="s">
        <v>116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6" t="s">
        <v>79</v>
      </c>
      <c r="BK249" s="184">
        <f>ROUND(I249*H249,2)</f>
        <v>0</v>
      </c>
      <c r="BL249" s="16" t="s">
        <v>123</v>
      </c>
      <c r="BM249" s="183" t="s">
        <v>378</v>
      </c>
    </row>
    <row r="250" spans="1:65" s="2" customFormat="1" ht="11.25">
      <c r="A250" s="33"/>
      <c r="B250" s="34"/>
      <c r="C250" s="35"/>
      <c r="D250" s="185" t="s">
        <v>125</v>
      </c>
      <c r="E250" s="35"/>
      <c r="F250" s="186" t="s">
        <v>379</v>
      </c>
      <c r="G250" s="35"/>
      <c r="H250" s="35"/>
      <c r="I250" s="187"/>
      <c r="J250" s="35"/>
      <c r="K250" s="35"/>
      <c r="L250" s="38"/>
      <c r="M250" s="188"/>
      <c r="N250" s="189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125</v>
      </c>
      <c r="AU250" s="16" t="s">
        <v>82</v>
      </c>
    </row>
    <row r="251" spans="1:65" s="2" customFormat="1" ht="11.25">
      <c r="A251" s="33"/>
      <c r="B251" s="34"/>
      <c r="C251" s="35"/>
      <c r="D251" s="190" t="s">
        <v>127</v>
      </c>
      <c r="E251" s="35"/>
      <c r="F251" s="191" t="s">
        <v>380</v>
      </c>
      <c r="G251" s="35"/>
      <c r="H251" s="35"/>
      <c r="I251" s="187"/>
      <c r="J251" s="35"/>
      <c r="K251" s="35"/>
      <c r="L251" s="38"/>
      <c r="M251" s="188"/>
      <c r="N251" s="189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127</v>
      </c>
      <c r="AU251" s="16" t="s">
        <v>82</v>
      </c>
    </row>
    <row r="252" spans="1:65" s="13" customFormat="1" ht="11.25">
      <c r="B252" s="192"/>
      <c r="C252" s="193"/>
      <c r="D252" s="185" t="s">
        <v>129</v>
      </c>
      <c r="E252" s="194" t="s">
        <v>19</v>
      </c>
      <c r="F252" s="195" t="s">
        <v>340</v>
      </c>
      <c r="G252" s="193"/>
      <c r="H252" s="196">
        <v>4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129</v>
      </c>
      <c r="AU252" s="202" t="s">
        <v>82</v>
      </c>
      <c r="AV252" s="13" t="s">
        <v>82</v>
      </c>
      <c r="AW252" s="13" t="s">
        <v>33</v>
      </c>
      <c r="AX252" s="13" t="s">
        <v>71</v>
      </c>
      <c r="AY252" s="202" t="s">
        <v>116</v>
      </c>
    </row>
    <row r="253" spans="1:65" s="13" customFormat="1" ht="11.25">
      <c r="B253" s="192"/>
      <c r="C253" s="193"/>
      <c r="D253" s="185" t="s">
        <v>129</v>
      </c>
      <c r="E253" s="194" t="s">
        <v>19</v>
      </c>
      <c r="F253" s="195" t="s">
        <v>341</v>
      </c>
      <c r="G253" s="193"/>
      <c r="H253" s="196">
        <v>23.7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129</v>
      </c>
      <c r="AU253" s="202" t="s">
        <v>82</v>
      </c>
      <c r="AV253" s="13" t="s">
        <v>82</v>
      </c>
      <c r="AW253" s="13" t="s">
        <v>33</v>
      </c>
      <c r="AX253" s="13" t="s">
        <v>71</v>
      </c>
      <c r="AY253" s="202" t="s">
        <v>116</v>
      </c>
    </row>
    <row r="254" spans="1:65" s="2" customFormat="1" ht="16.5" customHeight="1">
      <c r="A254" s="33"/>
      <c r="B254" s="34"/>
      <c r="C254" s="172" t="s">
        <v>381</v>
      </c>
      <c r="D254" s="172" t="s">
        <v>118</v>
      </c>
      <c r="E254" s="173" t="s">
        <v>382</v>
      </c>
      <c r="F254" s="174" t="s">
        <v>383</v>
      </c>
      <c r="G254" s="175" t="s">
        <v>267</v>
      </c>
      <c r="H254" s="176">
        <v>8</v>
      </c>
      <c r="I254" s="177"/>
      <c r="J254" s="178">
        <f>ROUND(I254*H254,2)</f>
        <v>0</v>
      </c>
      <c r="K254" s="174" t="s">
        <v>122</v>
      </c>
      <c r="L254" s="38"/>
      <c r="M254" s="179" t="s">
        <v>19</v>
      </c>
      <c r="N254" s="180" t="s">
        <v>42</v>
      </c>
      <c r="O254" s="63"/>
      <c r="P254" s="181">
        <f>O254*H254</f>
        <v>0</v>
      </c>
      <c r="Q254" s="181">
        <v>0</v>
      </c>
      <c r="R254" s="181">
        <f>Q254*H254</f>
        <v>0</v>
      </c>
      <c r="S254" s="181">
        <v>6.5000000000000002E-2</v>
      </c>
      <c r="T254" s="182">
        <f>S254*H254</f>
        <v>0.52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3" t="s">
        <v>123</v>
      </c>
      <c r="AT254" s="183" t="s">
        <v>118</v>
      </c>
      <c r="AU254" s="183" t="s">
        <v>82</v>
      </c>
      <c r="AY254" s="16" t="s">
        <v>116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6" t="s">
        <v>79</v>
      </c>
      <c r="BK254" s="184">
        <f>ROUND(I254*H254,2)</f>
        <v>0</v>
      </c>
      <c r="BL254" s="16" t="s">
        <v>123</v>
      </c>
      <c r="BM254" s="183" t="s">
        <v>384</v>
      </c>
    </row>
    <row r="255" spans="1:65" s="2" customFormat="1" ht="19.5">
      <c r="A255" s="33"/>
      <c r="B255" s="34"/>
      <c r="C255" s="35"/>
      <c r="D255" s="185" t="s">
        <v>125</v>
      </c>
      <c r="E255" s="35"/>
      <c r="F255" s="186" t="s">
        <v>385</v>
      </c>
      <c r="G255" s="35"/>
      <c r="H255" s="35"/>
      <c r="I255" s="187"/>
      <c r="J255" s="35"/>
      <c r="K255" s="35"/>
      <c r="L255" s="38"/>
      <c r="M255" s="188"/>
      <c r="N255" s="189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125</v>
      </c>
      <c r="AU255" s="16" t="s">
        <v>82</v>
      </c>
    </row>
    <row r="256" spans="1:65" s="2" customFormat="1" ht="11.25">
      <c r="A256" s="33"/>
      <c r="B256" s="34"/>
      <c r="C256" s="35"/>
      <c r="D256" s="190" t="s">
        <v>127</v>
      </c>
      <c r="E256" s="35"/>
      <c r="F256" s="191" t="s">
        <v>386</v>
      </c>
      <c r="G256" s="35"/>
      <c r="H256" s="35"/>
      <c r="I256" s="187"/>
      <c r="J256" s="35"/>
      <c r="K256" s="35"/>
      <c r="L256" s="38"/>
      <c r="M256" s="188"/>
      <c r="N256" s="189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127</v>
      </c>
      <c r="AU256" s="16" t="s">
        <v>82</v>
      </c>
    </row>
    <row r="257" spans="1:65" s="13" customFormat="1" ht="11.25">
      <c r="B257" s="192"/>
      <c r="C257" s="193"/>
      <c r="D257" s="185" t="s">
        <v>129</v>
      </c>
      <c r="E257" s="194" t="s">
        <v>19</v>
      </c>
      <c r="F257" s="195" t="s">
        <v>387</v>
      </c>
      <c r="G257" s="193"/>
      <c r="H257" s="196">
        <v>8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129</v>
      </c>
      <c r="AU257" s="202" t="s">
        <v>82</v>
      </c>
      <c r="AV257" s="13" t="s">
        <v>82</v>
      </c>
      <c r="AW257" s="13" t="s">
        <v>33</v>
      </c>
      <c r="AX257" s="13" t="s">
        <v>79</v>
      </c>
      <c r="AY257" s="202" t="s">
        <v>116</v>
      </c>
    </row>
    <row r="258" spans="1:65" s="2" customFormat="1" ht="16.5" customHeight="1">
      <c r="A258" s="33"/>
      <c r="B258" s="34"/>
      <c r="C258" s="172" t="s">
        <v>388</v>
      </c>
      <c r="D258" s="172" t="s">
        <v>118</v>
      </c>
      <c r="E258" s="173" t="s">
        <v>389</v>
      </c>
      <c r="F258" s="174" t="s">
        <v>390</v>
      </c>
      <c r="G258" s="175" t="s">
        <v>267</v>
      </c>
      <c r="H258" s="176">
        <v>2.5</v>
      </c>
      <c r="I258" s="177"/>
      <c r="J258" s="178">
        <f>ROUND(I258*H258,2)</f>
        <v>0</v>
      </c>
      <c r="K258" s="174" t="s">
        <v>122</v>
      </c>
      <c r="L258" s="38"/>
      <c r="M258" s="179" t="s">
        <v>19</v>
      </c>
      <c r="N258" s="180" t="s">
        <v>42</v>
      </c>
      <c r="O258" s="63"/>
      <c r="P258" s="181">
        <f>O258*H258</f>
        <v>0</v>
      </c>
      <c r="Q258" s="181">
        <v>0</v>
      </c>
      <c r="R258" s="181">
        <f>Q258*H258</f>
        <v>0</v>
      </c>
      <c r="S258" s="181">
        <v>4.2999999999999997E-2</v>
      </c>
      <c r="T258" s="182">
        <f>S258*H258</f>
        <v>0.10749999999999998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3" t="s">
        <v>123</v>
      </c>
      <c r="AT258" s="183" t="s">
        <v>118</v>
      </c>
      <c r="AU258" s="183" t="s">
        <v>82</v>
      </c>
      <c r="AY258" s="16" t="s">
        <v>116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6" t="s">
        <v>79</v>
      </c>
      <c r="BK258" s="184">
        <f>ROUND(I258*H258,2)</f>
        <v>0</v>
      </c>
      <c r="BL258" s="16" t="s">
        <v>123</v>
      </c>
      <c r="BM258" s="183" t="s">
        <v>391</v>
      </c>
    </row>
    <row r="259" spans="1:65" s="2" customFormat="1" ht="19.5">
      <c r="A259" s="33"/>
      <c r="B259" s="34"/>
      <c r="C259" s="35"/>
      <c r="D259" s="185" t="s">
        <v>125</v>
      </c>
      <c r="E259" s="35"/>
      <c r="F259" s="186" t="s">
        <v>392</v>
      </c>
      <c r="G259" s="35"/>
      <c r="H259" s="35"/>
      <c r="I259" s="187"/>
      <c r="J259" s="35"/>
      <c r="K259" s="35"/>
      <c r="L259" s="38"/>
      <c r="M259" s="188"/>
      <c r="N259" s="189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125</v>
      </c>
      <c r="AU259" s="16" t="s">
        <v>82</v>
      </c>
    </row>
    <row r="260" spans="1:65" s="2" customFormat="1" ht="11.25">
      <c r="A260" s="33"/>
      <c r="B260" s="34"/>
      <c r="C260" s="35"/>
      <c r="D260" s="190" t="s">
        <v>127</v>
      </c>
      <c r="E260" s="35"/>
      <c r="F260" s="191" t="s">
        <v>393</v>
      </c>
      <c r="G260" s="35"/>
      <c r="H260" s="35"/>
      <c r="I260" s="187"/>
      <c r="J260" s="35"/>
      <c r="K260" s="35"/>
      <c r="L260" s="38"/>
      <c r="M260" s="188"/>
      <c r="N260" s="189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127</v>
      </c>
      <c r="AU260" s="16" t="s">
        <v>82</v>
      </c>
    </row>
    <row r="261" spans="1:65" s="2" customFormat="1" ht="16.5" customHeight="1">
      <c r="A261" s="33"/>
      <c r="B261" s="34"/>
      <c r="C261" s="204" t="s">
        <v>394</v>
      </c>
      <c r="D261" s="204" t="s">
        <v>221</v>
      </c>
      <c r="E261" s="205" t="s">
        <v>395</v>
      </c>
      <c r="F261" s="206" t="s">
        <v>396</v>
      </c>
      <c r="G261" s="207" t="s">
        <v>147</v>
      </c>
      <c r="H261" s="208">
        <v>3</v>
      </c>
      <c r="I261" s="209"/>
      <c r="J261" s="210">
        <f>ROUND(I261*H261,2)</f>
        <v>0</v>
      </c>
      <c r="K261" s="206" t="s">
        <v>122</v>
      </c>
      <c r="L261" s="211"/>
      <c r="M261" s="212" t="s">
        <v>19</v>
      </c>
      <c r="N261" s="213" t="s">
        <v>42</v>
      </c>
      <c r="O261" s="63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3" t="s">
        <v>176</v>
      </c>
      <c r="AT261" s="183" t="s">
        <v>221</v>
      </c>
      <c r="AU261" s="183" t="s">
        <v>82</v>
      </c>
      <c r="AY261" s="16" t="s">
        <v>116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6" t="s">
        <v>79</v>
      </c>
      <c r="BK261" s="184">
        <f>ROUND(I261*H261,2)</f>
        <v>0</v>
      </c>
      <c r="BL261" s="16" t="s">
        <v>123</v>
      </c>
      <c r="BM261" s="183" t="s">
        <v>397</v>
      </c>
    </row>
    <row r="262" spans="1:65" s="2" customFormat="1" ht="11.25">
      <c r="A262" s="33"/>
      <c r="B262" s="34"/>
      <c r="C262" s="35"/>
      <c r="D262" s="185" t="s">
        <v>125</v>
      </c>
      <c r="E262" s="35"/>
      <c r="F262" s="186" t="s">
        <v>396</v>
      </c>
      <c r="G262" s="35"/>
      <c r="H262" s="35"/>
      <c r="I262" s="187"/>
      <c r="J262" s="35"/>
      <c r="K262" s="35"/>
      <c r="L262" s="38"/>
      <c r="M262" s="188"/>
      <c r="N262" s="189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125</v>
      </c>
      <c r="AU262" s="16" t="s">
        <v>82</v>
      </c>
    </row>
    <row r="263" spans="1:65" s="12" customFormat="1" ht="22.9" customHeight="1">
      <c r="B263" s="156"/>
      <c r="C263" s="157"/>
      <c r="D263" s="158" t="s">
        <v>70</v>
      </c>
      <c r="E263" s="170" t="s">
        <v>398</v>
      </c>
      <c r="F263" s="170" t="s">
        <v>399</v>
      </c>
      <c r="G263" s="157"/>
      <c r="H263" s="157"/>
      <c r="I263" s="160"/>
      <c r="J263" s="171">
        <f>BK263</f>
        <v>0</v>
      </c>
      <c r="K263" s="157"/>
      <c r="L263" s="162"/>
      <c r="M263" s="163"/>
      <c r="N263" s="164"/>
      <c r="O263" s="164"/>
      <c r="P263" s="165">
        <f>SUM(P264:P281)</f>
        <v>0</v>
      </c>
      <c r="Q263" s="164"/>
      <c r="R263" s="165">
        <f>SUM(R264:R281)</f>
        <v>0</v>
      </c>
      <c r="S263" s="164"/>
      <c r="T263" s="166">
        <f>SUM(T264:T281)</f>
        <v>0</v>
      </c>
      <c r="AR263" s="167" t="s">
        <v>79</v>
      </c>
      <c r="AT263" s="168" t="s">
        <v>70</v>
      </c>
      <c r="AU263" s="168" t="s">
        <v>79</v>
      </c>
      <c r="AY263" s="167" t="s">
        <v>116</v>
      </c>
      <c r="BK263" s="169">
        <f>SUM(BK264:BK281)</f>
        <v>0</v>
      </c>
    </row>
    <row r="264" spans="1:65" s="2" customFormat="1" ht="16.5" customHeight="1">
      <c r="A264" s="33"/>
      <c r="B264" s="34"/>
      <c r="C264" s="172" t="s">
        <v>400</v>
      </c>
      <c r="D264" s="172" t="s">
        <v>118</v>
      </c>
      <c r="E264" s="173" t="s">
        <v>401</v>
      </c>
      <c r="F264" s="174" t="s">
        <v>402</v>
      </c>
      <c r="G264" s="175" t="s">
        <v>186</v>
      </c>
      <c r="H264" s="176">
        <v>25.446999999999999</v>
      </c>
      <c r="I264" s="177"/>
      <c r="J264" s="178">
        <f>ROUND(I264*H264,2)</f>
        <v>0</v>
      </c>
      <c r="K264" s="174" t="s">
        <v>122</v>
      </c>
      <c r="L264" s="38"/>
      <c r="M264" s="179" t="s">
        <v>19</v>
      </c>
      <c r="N264" s="180" t="s">
        <v>42</v>
      </c>
      <c r="O264" s="63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3" t="s">
        <v>123</v>
      </c>
      <c r="AT264" s="183" t="s">
        <v>118</v>
      </c>
      <c r="AU264" s="183" t="s">
        <v>82</v>
      </c>
      <c r="AY264" s="16" t="s">
        <v>116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6" t="s">
        <v>79</v>
      </c>
      <c r="BK264" s="184">
        <f>ROUND(I264*H264,2)</f>
        <v>0</v>
      </c>
      <c r="BL264" s="16" t="s">
        <v>123</v>
      </c>
      <c r="BM264" s="183" t="s">
        <v>403</v>
      </c>
    </row>
    <row r="265" spans="1:65" s="2" customFormat="1" ht="11.25">
      <c r="A265" s="33"/>
      <c r="B265" s="34"/>
      <c r="C265" s="35"/>
      <c r="D265" s="185" t="s">
        <v>125</v>
      </c>
      <c r="E265" s="35"/>
      <c r="F265" s="186" t="s">
        <v>404</v>
      </c>
      <c r="G265" s="35"/>
      <c r="H265" s="35"/>
      <c r="I265" s="187"/>
      <c r="J265" s="35"/>
      <c r="K265" s="35"/>
      <c r="L265" s="38"/>
      <c r="M265" s="188"/>
      <c r="N265" s="189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125</v>
      </c>
      <c r="AU265" s="16" t="s">
        <v>82</v>
      </c>
    </row>
    <row r="266" spans="1:65" s="2" customFormat="1" ht="11.25">
      <c r="A266" s="33"/>
      <c r="B266" s="34"/>
      <c r="C266" s="35"/>
      <c r="D266" s="190" t="s">
        <v>127</v>
      </c>
      <c r="E266" s="35"/>
      <c r="F266" s="191" t="s">
        <v>405</v>
      </c>
      <c r="G266" s="35"/>
      <c r="H266" s="35"/>
      <c r="I266" s="187"/>
      <c r="J266" s="35"/>
      <c r="K266" s="35"/>
      <c r="L266" s="38"/>
      <c r="M266" s="188"/>
      <c r="N266" s="189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127</v>
      </c>
      <c r="AU266" s="16" t="s">
        <v>82</v>
      </c>
    </row>
    <row r="267" spans="1:65" s="13" customFormat="1" ht="11.25">
      <c r="B267" s="192"/>
      <c r="C267" s="193"/>
      <c r="D267" s="185" t="s">
        <v>129</v>
      </c>
      <c r="E267" s="194" t="s">
        <v>19</v>
      </c>
      <c r="F267" s="195" t="s">
        <v>406</v>
      </c>
      <c r="G267" s="193"/>
      <c r="H267" s="196">
        <v>24.818999999999999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129</v>
      </c>
      <c r="AU267" s="202" t="s">
        <v>82</v>
      </c>
      <c r="AV267" s="13" t="s">
        <v>82</v>
      </c>
      <c r="AW267" s="13" t="s">
        <v>33</v>
      </c>
      <c r="AX267" s="13" t="s">
        <v>71</v>
      </c>
      <c r="AY267" s="202" t="s">
        <v>116</v>
      </c>
    </row>
    <row r="268" spans="1:65" s="13" customFormat="1" ht="11.25">
      <c r="B268" s="192"/>
      <c r="C268" s="193"/>
      <c r="D268" s="185" t="s">
        <v>129</v>
      </c>
      <c r="E268" s="194" t="s">
        <v>19</v>
      </c>
      <c r="F268" s="195" t="s">
        <v>407</v>
      </c>
      <c r="G268" s="193"/>
      <c r="H268" s="196">
        <v>0.628</v>
      </c>
      <c r="I268" s="197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129</v>
      </c>
      <c r="AU268" s="202" t="s">
        <v>82</v>
      </c>
      <c r="AV268" s="13" t="s">
        <v>82</v>
      </c>
      <c r="AW268" s="13" t="s">
        <v>33</v>
      </c>
      <c r="AX268" s="13" t="s">
        <v>71</v>
      </c>
      <c r="AY268" s="202" t="s">
        <v>116</v>
      </c>
    </row>
    <row r="269" spans="1:65" s="2" customFormat="1" ht="16.5" customHeight="1">
      <c r="A269" s="33"/>
      <c r="B269" s="34"/>
      <c r="C269" s="172" t="s">
        <v>408</v>
      </c>
      <c r="D269" s="172" t="s">
        <v>118</v>
      </c>
      <c r="E269" s="173" t="s">
        <v>409</v>
      </c>
      <c r="F269" s="174" t="s">
        <v>410</v>
      </c>
      <c r="G269" s="175" t="s">
        <v>186</v>
      </c>
      <c r="H269" s="176">
        <v>737.96299999999997</v>
      </c>
      <c r="I269" s="177"/>
      <c r="J269" s="178">
        <f>ROUND(I269*H269,2)</f>
        <v>0</v>
      </c>
      <c r="K269" s="174" t="s">
        <v>122</v>
      </c>
      <c r="L269" s="38"/>
      <c r="M269" s="179" t="s">
        <v>19</v>
      </c>
      <c r="N269" s="180" t="s">
        <v>42</v>
      </c>
      <c r="O269" s="63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3" t="s">
        <v>123</v>
      </c>
      <c r="AT269" s="183" t="s">
        <v>118</v>
      </c>
      <c r="AU269" s="183" t="s">
        <v>82</v>
      </c>
      <c r="AY269" s="16" t="s">
        <v>116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6" t="s">
        <v>79</v>
      </c>
      <c r="BK269" s="184">
        <f>ROUND(I269*H269,2)</f>
        <v>0</v>
      </c>
      <c r="BL269" s="16" t="s">
        <v>123</v>
      </c>
      <c r="BM269" s="183" t="s">
        <v>411</v>
      </c>
    </row>
    <row r="270" spans="1:65" s="2" customFormat="1" ht="11.25">
      <c r="A270" s="33"/>
      <c r="B270" s="34"/>
      <c r="C270" s="35"/>
      <c r="D270" s="185" t="s">
        <v>125</v>
      </c>
      <c r="E270" s="35"/>
      <c r="F270" s="186" t="s">
        <v>412</v>
      </c>
      <c r="G270" s="35"/>
      <c r="H270" s="35"/>
      <c r="I270" s="187"/>
      <c r="J270" s="35"/>
      <c r="K270" s="35"/>
      <c r="L270" s="38"/>
      <c r="M270" s="188"/>
      <c r="N270" s="189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125</v>
      </c>
      <c r="AU270" s="16" t="s">
        <v>82</v>
      </c>
    </row>
    <row r="271" spans="1:65" s="2" customFormat="1" ht="11.25">
      <c r="A271" s="33"/>
      <c r="B271" s="34"/>
      <c r="C271" s="35"/>
      <c r="D271" s="190" t="s">
        <v>127</v>
      </c>
      <c r="E271" s="35"/>
      <c r="F271" s="191" t="s">
        <v>413</v>
      </c>
      <c r="G271" s="35"/>
      <c r="H271" s="35"/>
      <c r="I271" s="187"/>
      <c r="J271" s="35"/>
      <c r="K271" s="35"/>
      <c r="L271" s="38"/>
      <c r="M271" s="188"/>
      <c r="N271" s="189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127</v>
      </c>
      <c r="AU271" s="16" t="s">
        <v>82</v>
      </c>
    </row>
    <row r="272" spans="1:65" s="13" customFormat="1" ht="11.25">
      <c r="B272" s="192"/>
      <c r="C272" s="193"/>
      <c r="D272" s="185" t="s">
        <v>129</v>
      </c>
      <c r="E272" s="194" t="s">
        <v>19</v>
      </c>
      <c r="F272" s="195" t="s">
        <v>414</v>
      </c>
      <c r="G272" s="193"/>
      <c r="H272" s="196">
        <v>737.96299999999997</v>
      </c>
      <c r="I272" s="197"/>
      <c r="J272" s="193"/>
      <c r="K272" s="193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129</v>
      </c>
      <c r="AU272" s="202" t="s">
        <v>82</v>
      </c>
      <c r="AV272" s="13" t="s">
        <v>82</v>
      </c>
      <c r="AW272" s="13" t="s">
        <v>33</v>
      </c>
      <c r="AX272" s="13" t="s">
        <v>79</v>
      </c>
      <c r="AY272" s="202" t="s">
        <v>116</v>
      </c>
    </row>
    <row r="273" spans="1:65" s="2" customFormat="1" ht="21.75" customHeight="1">
      <c r="A273" s="33"/>
      <c r="B273" s="34"/>
      <c r="C273" s="172" t="s">
        <v>415</v>
      </c>
      <c r="D273" s="172" t="s">
        <v>118</v>
      </c>
      <c r="E273" s="173" t="s">
        <v>416</v>
      </c>
      <c r="F273" s="174" t="s">
        <v>417</v>
      </c>
      <c r="G273" s="175" t="s">
        <v>186</v>
      </c>
      <c r="H273" s="176">
        <v>8.7530000000000001</v>
      </c>
      <c r="I273" s="177"/>
      <c r="J273" s="178">
        <f>ROUND(I273*H273,2)</f>
        <v>0</v>
      </c>
      <c r="K273" s="174" t="s">
        <v>122</v>
      </c>
      <c r="L273" s="38"/>
      <c r="M273" s="179" t="s">
        <v>19</v>
      </c>
      <c r="N273" s="180" t="s">
        <v>42</v>
      </c>
      <c r="O273" s="63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3" t="s">
        <v>123</v>
      </c>
      <c r="AT273" s="183" t="s">
        <v>118</v>
      </c>
      <c r="AU273" s="183" t="s">
        <v>82</v>
      </c>
      <c r="AY273" s="16" t="s">
        <v>116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6" t="s">
        <v>79</v>
      </c>
      <c r="BK273" s="184">
        <f>ROUND(I273*H273,2)</f>
        <v>0</v>
      </c>
      <c r="BL273" s="16" t="s">
        <v>123</v>
      </c>
      <c r="BM273" s="183" t="s">
        <v>418</v>
      </c>
    </row>
    <row r="274" spans="1:65" s="2" customFormat="1" ht="19.5">
      <c r="A274" s="33"/>
      <c r="B274" s="34"/>
      <c r="C274" s="35"/>
      <c r="D274" s="185" t="s">
        <v>125</v>
      </c>
      <c r="E274" s="35"/>
      <c r="F274" s="186" t="s">
        <v>419</v>
      </c>
      <c r="G274" s="35"/>
      <c r="H274" s="35"/>
      <c r="I274" s="187"/>
      <c r="J274" s="35"/>
      <c r="K274" s="35"/>
      <c r="L274" s="38"/>
      <c r="M274" s="188"/>
      <c r="N274" s="189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125</v>
      </c>
      <c r="AU274" s="16" t="s">
        <v>82</v>
      </c>
    </row>
    <row r="275" spans="1:65" s="2" customFormat="1" ht="11.25">
      <c r="A275" s="33"/>
      <c r="B275" s="34"/>
      <c r="C275" s="35"/>
      <c r="D275" s="190" t="s">
        <v>127</v>
      </c>
      <c r="E275" s="35"/>
      <c r="F275" s="191" t="s">
        <v>420</v>
      </c>
      <c r="G275" s="35"/>
      <c r="H275" s="35"/>
      <c r="I275" s="187"/>
      <c r="J275" s="35"/>
      <c r="K275" s="35"/>
      <c r="L275" s="38"/>
      <c r="M275" s="188"/>
      <c r="N275" s="189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127</v>
      </c>
      <c r="AU275" s="16" t="s">
        <v>82</v>
      </c>
    </row>
    <row r="276" spans="1:65" s="13" customFormat="1" ht="11.25">
      <c r="B276" s="192"/>
      <c r="C276" s="193"/>
      <c r="D276" s="185" t="s">
        <v>129</v>
      </c>
      <c r="E276" s="194" t="s">
        <v>19</v>
      </c>
      <c r="F276" s="195" t="s">
        <v>421</v>
      </c>
      <c r="G276" s="193"/>
      <c r="H276" s="196">
        <v>8.7530000000000001</v>
      </c>
      <c r="I276" s="197"/>
      <c r="J276" s="193"/>
      <c r="K276" s="193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129</v>
      </c>
      <c r="AU276" s="202" t="s">
        <v>82</v>
      </c>
      <c r="AV276" s="13" t="s">
        <v>82</v>
      </c>
      <c r="AW276" s="13" t="s">
        <v>33</v>
      </c>
      <c r="AX276" s="13" t="s">
        <v>79</v>
      </c>
      <c r="AY276" s="202" t="s">
        <v>116</v>
      </c>
    </row>
    <row r="277" spans="1:65" s="2" customFormat="1" ht="16.5" customHeight="1">
      <c r="A277" s="33"/>
      <c r="B277" s="34"/>
      <c r="C277" s="172" t="s">
        <v>422</v>
      </c>
      <c r="D277" s="172" t="s">
        <v>118</v>
      </c>
      <c r="E277" s="173" t="s">
        <v>423</v>
      </c>
      <c r="F277" s="174" t="s">
        <v>185</v>
      </c>
      <c r="G277" s="175" t="s">
        <v>186</v>
      </c>
      <c r="H277" s="176">
        <v>16.693999999999999</v>
      </c>
      <c r="I277" s="177"/>
      <c r="J277" s="178">
        <f>ROUND(I277*H277,2)</f>
        <v>0</v>
      </c>
      <c r="K277" s="174" t="s">
        <v>122</v>
      </c>
      <c r="L277" s="38"/>
      <c r="M277" s="179" t="s">
        <v>19</v>
      </c>
      <c r="N277" s="180" t="s">
        <v>42</v>
      </c>
      <c r="O277" s="63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3" t="s">
        <v>123</v>
      </c>
      <c r="AT277" s="183" t="s">
        <v>118</v>
      </c>
      <c r="AU277" s="183" t="s">
        <v>82</v>
      </c>
      <c r="AY277" s="16" t="s">
        <v>116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6" t="s">
        <v>79</v>
      </c>
      <c r="BK277" s="184">
        <f>ROUND(I277*H277,2)</f>
        <v>0</v>
      </c>
      <c r="BL277" s="16" t="s">
        <v>123</v>
      </c>
      <c r="BM277" s="183" t="s">
        <v>424</v>
      </c>
    </row>
    <row r="278" spans="1:65" s="2" customFormat="1" ht="11.25">
      <c r="A278" s="33"/>
      <c r="B278" s="34"/>
      <c r="C278" s="35"/>
      <c r="D278" s="185" t="s">
        <v>125</v>
      </c>
      <c r="E278" s="35"/>
      <c r="F278" s="186" t="s">
        <v>188</v>
      </c>
      <c r="G278" s="35"/>
      <c r="H278" s="35"/>
      <c r="I278" s="187"/>
      <c r="J278" s="35"/>
      <c r="K278" s="35"/>
      <c r="L278" s="38"/>
      <c r="M278" s="188"/>
      <c r="N278" s="189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125</v>
      </c>
      <c r="AU278" s="16" t="s">
        <v>82</v>
      </c>
    </row>
    <row r="279" spans="1:65" s="2" customFormat="1" ht="11.25">
      <c r="A279" s="33"/>
      <c r="B279" s="34"/>
      <c r="C279" s="35"/>
      <c r="D279" s="190" t="s">
        <v>127</v>
      </c>
      <c r="E279" s="35"/>
      <c r="F279" s="191" t="s">
        <v>425</v>
      </c>
      <c r="G279" s="35"/>
      <c r="H279" s="35"/>
      <c r="I279" s="187"/>
      <c r="J279" s="35"/>
      <c r="K279" s="35"/>
      <c r="L279" s="38"/>
      <c r="M279" s="188"/>
      <c r="N279" s="189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127</v>
      </c>
      <c r="AU279" s="16" t="s">
        <v>82</v>
      </c>
    </row>
    <row r="280" spans="1:65" s="13" customFormat="1" ht="11.25">
      <c r="B280" s="192"/>
      <c r="C280" s="193"/>
      <c r="D280" s="185" t="s">
        <v>129</v>
      </c>
      <c r="E280" s="194" t="s">
        <v>19</v>
      </c>
      <c r="F280" s="195" t="s">
        <v>426</v>
      </c>
      <c r="G280" s="193"/>
      <c r="H280" s="196">
        <v>16.065999999999999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129</v>
      </c>
      <c r="AU280" s="202" t="s">
        <v>82</v>
      </c>
      <c r="AV280" s="13" t="s">
        <v>82</v>
      </c>
      <c r="AW280" s="13" t="s">
        <v>33</v>
      </c>
      <c r="AX280" s="13" t="s">
        <v>71</v>
      </c>
      <c r="AY280" s="202" t="s">
        <v>116</v>
      </c>
    </row>
    <row r="281" spans="1:65" s="13" customFormat="1" ht="11.25">
      <c r="B281" s="192"/>
      <c r="C281" s="193"/>
      <c r="D281" s="185" t="s">
        <v>129</v>
      </c>
      <c r="E281" s="194" t="s">
        <v>19</v>
      </c>
      <c r="F281" s="195" t="s">
        <v>407</v>
      </c>
      <c r="G281" s="193"/>
      <c r="H281" s="196">
        <v>0.628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129</v>
      </c>
      <c r="AU281" s="202" t="s">
        <v>82</v>
      </c>
      <c r="AV281" s="13" t="s">
        <v>82</v>
      </c>
      <c r="AW281" s="13" t="s">
        <v>33</v>
      </c>
      <c r="AX281" s="13" t="s">
        <v>71</v>
      </c>
      <c r="AY281" s="202" t="s">
        <v>116</v>
      </c>
    </row>
    <row r="282" spans="1:65" s="12" customFormat="1" ht="22.9" customHeight="1">
      <c r="B282" s="156"/>
      <c r="C282" s="157"/>
      <c r="D282" s="158" t="s">
        <v>70</v>
      </c>
      <c r="E282" s="170" t="s">
        <v>427</v>
      </c>
      <c r="F282" s="170" t="s">
        <v>428</v>
      </c>
      <c r="G282" s="157"/>
      <c r="H282" s="157"/>
      <c r="I282" s="160"/>
      <c r="J282" s="171">
        <f>BK282</f>
        <v>0</v>
      </c>
      <c r="K282" s="157"/>
      <c r="L282" s="162"/>
      <c r="M282" s="163"/>
      <c r="N282" s="164"/>
      <c r="O282" s="164"/>
      <c r="P282" s="165">
        <f>SUM(P283:P288)</f>
        <v>0</v>
      </c>
      <c r="Q282" s="164"/>
      <c r="R282" s="165">
        <f>SUM(R283:R288)</f>
        <v>0</v>
      </c>
      <c r="S282" s="164"/>
      <c r="T282" s="166">
        <f>SUM(T283:T288)</f>
        <v>0</v>
      </c>
      <c r="AR282" s="167" t="s">
        <v>79</v>
      </c>
      <c r="AT282" s="168" t="s">
        <v>70</v>
      </c>
      <c r="AU282" s="168" t="s">
        <v>79</v>
      </c>
      <c r="AY282" s="167" t="s">
        <v>116</v>
      </c>
      <c r="BK282" s="169">
        <f>SUM(BK283:BK288)</f>
        <v>0</v>
      </c>
    </row>
    <row r="283" spans="1:65" s="2" customFormat="1" ht="21.75" customHeight="1">
      <c r="A283" s="33"/>
      <c r="B283" s="34"/>
      <c r="C283" s="172" t="s">
        <v>429</v>
      </c>
      <c r="D283" s="172" t="s">
        <v>118</v>
      </c>
      <c r="E283" s="173" t="s">
        <v>430</v>
      </c>
      <c r="F283" s="174" t="s">
        <v>431</v>
      </c>
      <c r="G283" s="175" t="s">
        <v>186</v>
      </c>
      <c r="H283" s="176">
        <v>928.66</v>
      </c>
      <c r="I283" s="177"/>
      <c r="J283" s="178">
        <f>ROUND(I283*H283,2)</f>
        <v>0</v>
      </c>
      <c r="K283" s="174" t="s">
        <v>122</v>
      </c>
      <c r="L283" s="38"/>
      <c r="M283" s="179" t="s">
        <v>19</v>
      </c>
      <c r="N283" s="180" t="s">
        <v>42</v>
      </c>
      <c r="O283" s="63"/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3" t="s">
        <v>123</v>
      </c>
      <c r="AT283" s="183" t="s">
        <v>118</v>
      </c>
      <c r="AU283" s="183" t="s">
        <v>82</v>
      </c>
      <c r="AY283" s="16" t="s">
        <v>116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6" t="s">
        <v>79</v>
      </c>
      <c r="BK283" s="184">
        <f>ROUND(I283*H283,2)</f>
        <v>0</v>
      </c>
      <c r="BL283" s="16" t="s">
        <v>123</v>
      </c>
      <c r="BM283" s="183" t="s">
        <v>432</v>
      </c>
    </row>
    <row r="284" spans="1:65" s="2" customFormat="1" ht="19.5">
      <c r="A284" s="33"/>
      <c r="B284" s="34"/>
      <c r="C284" s="35"/>
      <c r="D284" s="185" t="s">
        <v>125</v>
      </c>
      <c r="E284" s="35"/>
      <c r="F284" s="186" t="s">
        <v>433</v>
      </c>
      <c r="G284" s="35"/>
      <c r="H284" s="35"/>
      <c r="I284" s="187"/>
      <c r="J284" s="35"/>
      <c r="K284" s="35"/>
      <c r="L284" s="38"/>
      <c r="M284" s="188"/>
      <c r="N284" s="189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125</v>
      </c>
      <c r="AU284" s="16" t="s">
        <v>82</v>
      </c>
    </row>
    <row r="285" spans="1:65" s="2" customFormat="1" ht="11.25">
      <c r="A285" s="33"/>
      <c r="B285" s="34"/>
      <c r="C285" s="35"/>
      <c r="D285" s="190" t="s">
        <v>127</v>
      </c>
      <c r="E285" s="35"/>
      <c r="F285" s="191" t="s">
        <v>434</v>
      </c>
      <c r="G285" s="35"/>
      <c r="H285" s="35"/>
      <c r="I285" s="187"/>
      <c r="J285" s="35"/>
      <c r="K285" s="35"/>
      <c r="L285" s="38"/>
      <c r="M285" s="188"/>
      <c r="N285" s="189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127</v>
      </c>
      <c r="AU285" s="16" t="s">
        <v>82</v>
      </c>
    </row>
    <row r="286" spans="1:65" s="2" customFormat="1" ht="21.75" customHeight="1">
      <c r="A286" s="33"/>
      <c r="B286" s="34"/>
      <c r="C286" s="172" t="s">
        <v>435</v>
      </c>
      <c r="D286" s="172" t="s">
        <v>118</v>
      </c>
      <c r="E286" s="173" t="s">
        <v>436</v>
      </c>
      <c r="F286" s="174" t="s">
        <v>437</v>
      </c>
      <c r="G286" s="175" t="s">
        <v>186</v>
      </c>
      <c r="H286" s="176">
        <v>928.66</v>
      </c>
      <c r="I286" s="177"/>
      <c r="J286" s="178">
        <f>ROUND(I286*H286,2)</f>
        <v>0</v>
      </c>
      <c r="K286" s="174" t="s">
        <v>122</v>
      </c>
      <c r="L286" s="38"/>
      <c r="M286" s="179" t="s">
        <v>19</v>
      </c>
      <c r="N286" s="180" t="s">
        <v>42</v>
      </c>
      <c r="O286" s="63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3" t="s">
        <v>123</v>
      </c>
      <c r="AT286" s="183" t="s">
        <v>118</v>
      </c>
      <c r="AU286" s="183" t="s">
        <v>82</v>
      </c>
      <c r="AY286" s="16" t="s">
        <v>116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6" t="s">
        <v>79</v>
      </c>
      <c r="BK286" s="184">
        <f>ROUND(I286*H286,2)</f>
        <v>0</v>
      </c>
      <c r="BL286" s="16" t="s">
        <v>123</v>
      </c>
      <c r="BM286" s="183" t="s">
        <v>438</v>
      </c>
    </row>
    <row r="287" spans="1:65" s="2" customFormat="1" ht="19.5">
      <c r="A287" s="33"/>
      <c r="B287" s="34"/>
      <c r="C287" s="35"/>
      <c r="D287" s="185" t="s">
        <v>125</v>
      </c>
      <c r="E287" s="35"/>
      <c r="F287" s="186" t="s">
        <v>439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125</v>
      </c>
      <c r="AU287" s="16" t="s">
        <v>82</v>
      </c>
    </row>
    <row r="288" spans="1:65" s="2" customFormat="1" ht="11.25">
      <c r="A288" s="33"/>
      <c r="B288" s="34"/>
      <c r="C288" s="35"/>
      <c r="D288" s="190" t="s">
        <v>127</v>
      </c>
      <c r="E288" s="35"/>
      <c r="F288" s="191" t="s">
        <v>440</v>
      </c>
      <c r="G288" s="35"/>
      <c r="H288" s="35"/>
      <c r="I288" s="187"/>
      <c r="J288" s="35"/>
      <c r="K288" s="35"/>
      <c r="L288" s="38"/>
      <c r="M288" s="214"/>
      <c r="N288" s="215"/>
      <c r="O288" s="216"/>
      <c r="P288" s="216"/>
      <c r="Q288" s="216"/>
      <c r="R288" s="216"/>
      <c r="S288" s="216"/>
      <c r="T288" s="217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127</v>
      </c>
      <c r="AU288" s="16" t="s">
        <v>82</v>
      </c>
    </row>
    <row r="289" spans="1:31" s="2" customFormat="1" ht="6.95" customHeight="1">
      <c r="A289" s="33"/>
      <c r="B289" s="46"/>
      <c r="C289" s="47"/>
      <c r="D289" s="47"/>
      <c r="E289" s="47"/>
      <c r="F289" s="47"/>
      <c r="G289" s="47"/>
      <c r="H289" s="47"/>
      <c r="I289" s="47"/>
      <c r="J289" s="47"/>
      <c r="K289" s="47"/>
      <c r="L289" s="38"/>
      <c r="M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</row>
  </sheetData>
  <sheetProtection algorithmName="SHA-512" hashValue="D+fz30uY6M2YOSpKIJ3jxussb8P69F0eKLI2qQA+Ta3A/rVOvwRzCaNXv5fLMINfOYhabke/xl0WMCu9q1DztA==" saltValue="11gbJALArUFaCm43BWnsYVPQwRacL6xRt4o+qHLg0w71B8EK7WVdQ9MpHnPuGkXdt6X5279wzlPSU1oMaauIuA==" spinCount="100000" sheet="1" objects="1" scenarios="1" formatColumns="0" formatRows="0" autoFilter="0"/>
  <autoFilter ref="C86:K288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6" r:id="rId2"/>
    <hyperlink ref="F100" r:id="rId3"/>
    <hyperlink ref="F105" r:id="rId4"/>
    <hyperlink ref="F109" r:id="rId5"/>
    <hyperlink ref="F114" r:id="rId6"/>
    <hyperlink ref="F119" r:id="rId7"/>
    <hyperlink ref="F124" r:id="rId8"/>
    <hyperlink ref="F128" r:id="rId9"/>
    <hyperlink ref="F133" r:id="rId10"/>
    <hyperlink ref="F138" r:id="rId11"/>
    <hyperlink ref="F142" r:id="rId12"/>
    <hyperlink ref="F146" r:id="rId13"/>
    <hyperlink ref="F154" r:id="rId14"/>
    <hyperlink ref="F159" r:id="rId15"/>
    <hyperlink ref="F163" r:id="rId16"/>
    <hyperlink ref="F167" r:id="rId17"/>
    <hyperlink ref="F172" r:id="rId18"/>
    <hyperlink ref="F178" r:id="rId19"/>
    <hyperlink ref="F183" r:id="rId20"/>
    <hyperlink ref="F192" r:id="rId21"/>
    <hyperlink ref="F197" r:id="rId22"/>
    <hyperlink ref="F202" r:id="rId23"/>
    <hyperlink ref="F207" r:id="rId24"/>
    <hyperlink ref="F212" r:id="rId25"/>
    <hyperlink ref="F217" r:id="rId26"/>
    <hyperlink ref="F223" r:id="rId27"/>
    <hyperlink ref="F228" r:id="rId28"/>
    <hyperlink ref="F234" r:id="rId29"/>
    <hyperlink ref="F241" r:id="rId30"/>
    <hyperlink ref="F247" r:id="rId31"/>
    <hyperlink ref="F251" r:id="rId32"/>
    <hyperlink ref="F256" r:id="rId33"/>
    <hyperlink ref="F260" r:id="rId34"/>
    <hyperlink ref="F266" r:id="rId35"/>
    <hyperlink ref="F271" r:id="rId36"/>
    <hyperlink ref="F275" r:id="rId37"/>
    <hyperlink ref="F279" r:id="rId38"/>
    <hyperlink ref="F285" r:id="rId39"/>
    <hyperlink ref="F288" r:id="rId4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cesty v k.ú. Svitavy - předměstí a Čtyřicet Lánů - Polní cesta HPC 1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441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20. 1. 2023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ROUND((SUM(BE82:BE118)),  2)</f>
        <v>0</v>
      </c>
      <c r="G33" s="33"/>
      <c r="H33" s="33"/>
      <c r="I33" s="117">
        <v>0.21</v>
      </c>
      <c r="J33" s="116">
        <f>ROUND(((SUM(BE82:BE118))*I33),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ROUND((SUM(BF82:BF118)),  2)</f>
        <v>0</v>
      </c>
      <c r="G34" s="33"/>
      <c r="H34" s="33"/>
      <c r="I34" s="117">
        <v>0.15</v>
      </c>
      <c r="J34" s="116">
        <f>ROUND(((SUM(BF82:BF118))*I34),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cesty v k.ú. Svitavy - předměstí a Čtyřicet Lánů - Polní cesta HPC 1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20. 1. 2023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Město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442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443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444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101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Polní cesty v k.ú. Svitavy - předměstí a Čtyřicet Lánů - Polní cesta HPC 1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20. 1. 2023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Město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102</v>
      </c>
      <c r="D81" s="148" t="s">
        <v>56</v>
      </c>
      <c r="E81" s="148" t="s">
        <v>52</v>
      </c>
      <c r="F81" s="148" t="s">
        <v>53</v>
      </c>
      <c r="G81" s="148" t="s">
        <v>103</v>
      </c>
      <c r="H81" s="148" t="s">
        <v>104</v>
      </c>
      <c r="I81" s="148" t="s">
        <v>105</v>
      </c>
      <c r="J81" s="148" t="s">
        <v>91</v>
      </c>
      <c r="K81" s="149" t="s">
        <v>106</v>
      </c>
      <c r="L81" s="150"/>
      <c r="M81" s="67" t="s">
        <v>19</v>
      </c>
      <c r="N81" s="68" t="s">
        <v>41</v>
      </c>
      <c r="O81" s="68" t="s">
        <v>107</v>
      </c>
      <c r="P81" s="68" t="s">
        <v>108</v>
      </c>
      <c r="Q81" s="68" t="s">
        <v>109</v>
      </c>
      <c r="R81" s="68" t="s">
        <v>110</v>
      </c>
      <c r="S81" s="68" t="s">
        <v>111</v>
      </c>
      <c r="T81" s="69" t="s">
        <v>112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113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445</v>
      </c>
      <c r="F83" s="159" t="s">
        <v>446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152</v>
      </c>
      <c r="AT83" s="168" t="s">
        <v>70</v>
      </c>
      <c r="AU83" s="168" t="s">
        <v>71</v>
      </c>
      <c r="AY83" s="167" t="s">
        <v>116</v>
      </c>
      <c r="BK83" s="169">
        <f>BK84+BK94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447</v>
      </c>
      <c r="F84" s="170" t="s">
        <v>448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152</v>
      </c>
      <c r="AT84" s="168" t="s">
        <v>70</v>
      </c>
      <c r="AU84" s="168" t="s">
        <v>79</v>
      </c>
      <c r="AY84" s="167" t="s">
        <v>116</v>
      </c>
      <c r="BK84" s="169">
        <f>SUM(BK85:BK93)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118</v>
      </c>
      <c r="E85" s="173" t="s">
        <v>449</v>
      </c>
      <c r="F85" s="174" t="s">
        <v>450</v>
      </c>
      <c r="G85" s="175" t="s">
        <v>451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452</v>
      </c>
      <c r="AT85" s="183" t="s">
        <v>118</v>
      </c>
      <c r="AU85" s="183" t="s">
        <v>82</v>
      </c>
      <c r="AY85" s="16" t="s">
        <v>116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452</v>
      </c>
      <c r="BM85" s="183" t="s">
        <v>453</v>
      </c>
    </row>
    <row r="86" spans="1:65" s="2" customFormat="1" ht="11.25">
      <c r="A86" s="33"/>
      <c r="B86" s="34"/>
      <c r="C86" s="35"/>
      <c r="D86" s="185" t="s">
        <v>125</v>
      </c>
      <c r="E86" s="35"/>
      <c r="F86" s="186" t="s">
        <v>454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125</v>
      </c>
      <c r="AU86" s="16" t="s">
        <v>82</v>
      </c>
    </row>
    <row r="87" spans="1:65" s="2" customFormat="1" ht="48.75">
      <c r="A87" s="33"/>
      <c r="B87" s="34"/>
      <c r="C87" s="35"/>
      <c r="D87" s="185" t="s">
        <v>142</v>
      </c>
      <c r="E87" s="35"/>
      <c r="F87" s="203" t="s">
        <v>455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142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118</v>
      </c>
      <c r="E88" s="173" t="s">
        <v>456</v>
      </c>
      <c r="F88" s="174" t="s">
        <v>457</v>
      </c>
      <c r="G88" s="175" t="s">
        <v>451</v>
      </c>
      <c r="H88" s="176">
        <v>2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452</v>
      </c>
      <c r="AT88" s="183" t="s">
        <v>118</v>
      </c>
      <c r="AU88" s="183" t="s">
        <v>82</v>
      </c>
      <c r="AY88" s="16" t="s">
        <v>116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452</v>
      </c>
      <c r="BM88" s="183" t="s">
        <v>458</v>
      </c>
    </row>
    <row r="89" spans="1:65" s="2" customFormat="1" ht="11.25">
      <c r="A89" s="33"/>
      <c r="B89" s="34"/>
      <c r="C89" s="35"/>
      <c r="D89" s="185" t="s">
        <v>125</v>
      </c>
      <c r="E89" s="35"/>
      <c r="F89" s="186" t="s">
        <v>457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125</v>
      </c>
      <c r="AU89" s="16" t="s">
        <v>82</v>
      </c>
    </row>
    <row r="90" spans="1:65" s="2" customFormat="1" ht="48.75">
      <c r="A90" s="33"/>
      <c r="B90" s="34"/>
      <c r="C90" s="35"/>
      <c r="D90" s="185" t="s">
        <v>142</v>
      </c>
      <c r="E90" s="35"/>
      <c r="F90" s="203" t="s">
        <v>459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142</v>
      </c>
      <c r="AU90" s="16" t="s">
        <v>82</v>
      </c>
    </row>
    <row r="91" spans="1:65" s="2" customFormat="1" ht="16.5" customHeight="1">
      <c r="A91" s="33"/>
      <c r="B91" s="34"/>
      <c r="C91" s="172" t="s">
        <v>136</v>
      </c>
      <c r="D91" s="172" t="s">
        <v>118</v>
      </c>
      <c r="E91" s="173" t="s">
        <v>460</v>
      </c>
      <c r="F91" s="174" t="s">
        <v>461</v>
      </c>
      <c r="G91" s="175" t="s">
        <v>451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452</v>
      </c>
      <c r="AT91" s="183" t="s">
        <v>118</v>
      </c>
      <c r="AU91" s="183" t="s">
        <v>82</v>
      </c>
      <c r="AY91" s="16" t="s">
        <v>116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452</v>
      </c>
      <c r="BM91" s="183" t="s">
        <v>462</v>
      </c>
    </row>
    <row r="92" spans="1:65" s="2" customFormat="1" ht="11.25">
      <c r="A92" s="33"/>
      <c r="B92" s="34"/>
      <c r="C92" s="35"/>
      <c r="D92" s="185" t="s">
        <v>125</v>
      </c>
      <c r="E92" s="35"/>
      <c r="F92" s="186" t="s">
        <v>461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125</v>
      </c>
      <c r="AU92" s="16" t="s">
        <v>82</v>
      </c>
    </row>
    <row r="93" spans="1:65" s="2" customFormat="1" ht="19.5">
      <c r="A93" s="33"/>
      <c r="B93" s="34"/>
      <c r="C93" s="35"/>
      <c r="D93" s="185" t="s">
        <v>142</v>
      </c>
      <c r="E93" s="35"/>
      <c r="F93" s="203" t="s">
        <v>463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142</v>
      </c>
      <c r="AU93" s="16" t="s">
        <v>82</v>
      </c>
    </row>
    <row r="94" spans="1:65" s="12" customFormat="1" ht="22.9" customHeight="1">
      <c r="B94" s="156"/>
      <c r="C94" s="157"/>
      <c r="D94" s="158" t="s">
        <v>70</v>
      </c>
      <c r="E94" s="170" t="s">
        <v>464</v>
      </c>
      <c r="F94" s="170" t="s">
        <v>465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SUM(P95:P118)</f>
        <v>0</v>
      </c>
      <c r="Q94" s="164"/>
      <c r="R94" s="165">
        <f>SUM(R95:R118)</f>
        <v>0</v>
      </c>
      <c r="S94" s="164"/>
      <c r="T94" s="166">
        <f>SUM(T95:T118)</f>
        <v>0</v>
      </c>
      <c r="AR94" s="167" t="s">
        <v>123</v>
      </c>
      <c r="AT94" s="168" t="s">
        <v>70</v>
      </c>
      <c r="AU94" s="168" t="s">
        <v>79</v>
      </c>
      <c r="AY94" s="167" t="s">
        <v>116</v>
      </c>
      <c r="BK94" s="169">
        <f>SUM(BK95:BK118)</f>
        <v>0</v>
      </c>
    </row>
    <row r="95" spans="1:65" s="2" customFormat="1" ht="24.2" customHeight="1">
      <c r="A95" s="33"/>
      <c r="B95" s="34"/>
      <c r="C95" s="172" t="s">
        <v>123</v>
      </c>
      <c r="D95" s="172" t="s">
        <v>118</v>
      </c>
      <c r="E95" s="173" t="s">
        <v>466</v>
      </c>
      <c r="F95" s="174" t="s">
        <v>467</v>
      </c>
      <c r="G95" s="175" t="s">
        <v>451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452</v>
      </c>
      <c r="AT95" s="183" t="s">
        <v>118</v>
      </c>
      <c r="AU95" s="183" t="s">
        <v>82</v>
      </c>
      <c r="AY95" s="16" t="s">
        <v>116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452</v>
      </c>
      <c r="BM95" s="183" t="s">
        <v>468</v>
      </c>
    </row>
    <row r="96" spans="1:65" s="2" customFormat="1" ht="19.5">
      <c r="A96" s="33"/>
      <c r="B96" s="34"/>
      <c r="C96" s="35"/>
      <c r="D96" s="185" t="s">
        <v>125</v>
      </c>
      <c r="E96" s="35"/>
      <c r="F96" s="186" t="s">
        <v>467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125</v>
      </c>
      <c r="AU96" s="16" t="s">
        <v>82</v>
      </c>
    </row>
    <row r="97" spans="1:65" s="2" customFormat="1" ht="19.5">
      <c r="A97" s="33"/>
      <c r="B97" s="34"/>
      <c r="C97" s="35"/>
      <c r="D97" s="185" t="s">
        <v>142</v>
      </c>
      <c r="E97" s="35"/>
      <c r="F97" s="203" t="s">
        <v>469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142</v>
      </c>
      <c r="AU97" s="16" t="s">
        <v>82</v>
      </c>
    </row>
    <row r="98" spans="1:65" s="2" customFormat="1" ht="16.5" customHeight="1">
      <c r="A98" s="33"/>
      <c r="B98" s="34"/>
      <c r="C98" s="172" t="s">
        <v>152</v>
      </c>
      <c r="D98" s="172" t="s">
        <v>118</v>
      </c>
      <c r="E98" s="173" t="s">
        <v>470</v>
      </c>
      <c r="F98" s="174" t="s">
        <v>471</v>
      </c>
      <c r="G98" s="175" t="s">
        <v>451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452</v>
      </c>
      <c r="AT98" s="183" t="s">
        <v>118</v>
      </c>
      <c r="AU98" s="183" t="s">
        <v>82</v>
      </c>
      <c r="AY98" s="16" t="s">
        <v>116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452</v>
      </c>
      <c r="BM98" s="183" t="s">
        <v>472</v>
      </c>
    </row>
    <row r="99" spans="1:65" s="2" customFormat="1" ht="11.25">
      <c r="A99" s="33"/>
      <c r="B99" s="34"/>
      <c r="C99" s="35"/>
      <c r="D99" s="185" t="s">
        <v>125</v>
      </c>
      <c r="E99" s="35"/>
      <c r="F99" s="186" t="s">
        <v>473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125</v>
      </c>
      <c r="AU99" s="16" t="s">
        <v>82</v>
      </c>
    </row>
    <row r="100" spans="1:65" s="2" customFormat="1" ht="19.5">
      <c r="A100" s="33"/>
      <c r="B100" s="34"/>
      <c r="C100" s="35"/>
      <c r="D100" s="185" t="s">
        <v>142</v>
      </c>
      <c r="E100" s="35"/>
      <c r="F100" s="203" t="s">
        <v>474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142</v>
      </c>
      <c r="AU100" s="16" t="s">
        <v>82</v>
      </c>
    </row>
    <row r="101" spans="1:65" s="2" customFormat="1" ht="16.5" customHeight="1">
      <c r="A101" s="33"/>
      <c r="B101" s="34"/>
      <c r="C101" s="172" t="s">
        <v>160</v>
      </c>
      <c r="D101" s="172" t="s">
        <v>118</v>
      </c>
      <c r="E101" s="173" t="s">
        <v>475</v>
      </c>
      <c r="F101" s="174" t="s">
        <v>476</v>
      </c>
      <c r="G101" s="175" t="s">
        <v>451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452</v>
      </c>
      <c r="AT101" s="183" t="s">
        <v>118</v>
      </c>
      <c r="AU101" s="183" t="s">
        <v>82</v>
      </c>
      <c r="AY101" s="16" t="s">
        <v>116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452</v>
      </c>
      <c r="BM101" s="183" t="s">
        <v>477</v>
      </c>
    </row>
    <row r="102" spans="1:65" s="2" customFormat="1" ht="11.25">
      <c r="A102" s="33"/>
      <c r="B102" s="34"/>
      <c r="C102" s="35"/>
      <c r="D102" s="185" t="s">
        <v>125</v>
      </c>
      <c r="E102" s="35"/>
      <c r="F102" s="186" t="s">
        <v>476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125</v>
      </c>
      <c r="AU102" s="16" t="s">
        <v>82</v>
      </c>
    </row>
    <row r="103" spans="1:65" s="2" customFormat="1" ht="19.5">
      <c r="A103" s="33"/>
      <c r="B103" s="34"/>
      <c r="C103" s="35"/>
      <c r="D103" s="185" t="s">
        <v>142</v>
      </c>
      <c r="E103" s="35"/>
      <c r="F103" s="203" t="s">
        <v>478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142</v>
      </c>
      <c r="AU103" s="16" t="s">
        <v>82</v>
      </c>
    </row>
    <row r="104" spans="1:65" s="2" customFormat="1" ht="16.5" customHeight="1">
      <c r="A104" s="33"/>
      <c r="B104" s="34"/>
      <c r="C104" s="172" t="s">
        <v>168</v>
      </c>
      <c r="D104" s="172" t="s">
        <v>118</v>
      </c>
      <c r="E104" s="173" t="s">
        <v>479</v>
      </c>
      <c r="F104" s="174" t="s">
        <v>480</v>
      </c>
      <c r="G104" s="175" t="s">
        <v>451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452</v>
      </c>
      <c r="AT104" s="183" t="s">
        <v>118</v>
      </c>
      <c r="AU104" s="183" t="s">
        <v>82</v>
      </c>
      <c r="AY104" s="16" t="s">
        <v>116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452</v>
      </c>
      <c r="BM104" s="183" t="s">
        <v>481</v>
      </c>
    </row>
    <row r="105" spans="1:65" s="2" customFormat="1" ht="11.25">
      <c r="A105" s="33"/>
      <c r="B105" s="34"/>
      <c r="C105" s="35"/>
      <c r="D105" s="185" t="s">
        <v>125</v>
      </c>
      <c r="E105" s="35"/>
      <c r="F105" s="186" t="s">
        <v>480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125</v>
      </c>
      <c r="AU105" s="16" t="s">
        <v>82</v>
      </c>
    </row>
    <row r="106" spans="1:65" s="2" customFormat="1" ht="68.25">
      <c r="A106" s="33"/>
      <c r="B106" s="34"/>
      <c r="C106" s="35"/>
      <c r="D106" s="185" t="s">
        <v>142</v>
      </c>
      <c r="E106" s="35"/>
      <c r="F106" s="203" t="s">
        <v>482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142</v>
      </c>
      <c r="AU106" s="16" t="s">
        <v>82</v>
      </c>
    </row>
    <row r="107" spans="1:65" s="2" customFormat="1" ht="16.5" customHeight="1">
      <c r="A107" s="33"/>
      <c r="B107" s="34"/>
      <c r="C107" s="172" t="s">
        <v>176</v>
      </c>
      <c r="D107" s="172" t="s">
        <v>118</v>
      </c>
      <c r="E107" s="173" t="s">
        <v>483</v>
      </c>
      <c r="F107" s="174" t="s">
        <v>484</v>
      </c>
      <c r="G107" s="175" t="s">
        <v>451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452</v>
      </c>
      <c r="AT107" s="183" t="s">
        <v>118</v>
      </c>
      <c r="AU107" s="183" t="s">
        <v>82</v>
      </c>
      <c r="AY107" s="16" t="s">
        <v>116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452</v>
      </c>
      <c r="BM107" s="183" t="s">
        <v>485</v>
      </c>
    </row>
    <row r="108" spans="1:65" s="2" customFormat="1" ht="11.25">
      <c r="A108" s="33"/>
      <c r="B108" s="34"/>
      <c r="C108" s="35"/>
      <c r="D108" s="185" t="s">
        <v>125</v>
      </c>
      <c r="E108" s="35"/>
      <c r="F108" s="186" t="s">
        <v>486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125</v>
      </c>
      <c r="AU108" s="16" t="s">
        <v>82</v>
      </c>
    </row>
    <row r="109" spans="1:65" s="2" customFormat="1" ht="29.25">
      <c r="A109" s="33"/>
      <c r="B109" s="34"/>
      <c r="C109" s="35"/>
      <c r="D109" s="185" t="s">
        <v>142</v>
      </c>
      <c r="E109" s="35"/>
      <c r="F109" s="203" t="s">
        <v>487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142</v>
      </c>
      <c r="AU109" s="16" t="s">
        <v>82</v>
      </c>
    </row>
    <row r="110" spans="1:65" s="2" customFormat="1" ht="16.5" customHeight="1">
      <c r="A110" s="33"/>
      <c r="B110" s="34"/>
      <c r="C110" s="172" t="s">
        <v>183</v>
      </c>
      <c r="D110" s="172" t="s">
        <v>118</v>
      </c>
      <c r="E110" s="173" t="s">
        <v>488</v>
      </c>
      <c r="F110" s="174" t="s">
        <v>489</v>
      </c>
      <c r="G110" s="175" t="s">
        <v>354</v>
      </c>
      <c r="H110" s="176">
        <v>2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452</v>
      </c>
      <c r="AT110" s="183" t="s">
        <v>118</v>
      </c>
      <c r="AU110" s="183" t="s">
        <v>82</v>
      </c>
      <c r="AY110" s="16" t="s">
        <v>116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452</v>
      </c>
      <c r="BM110" s="183" t="s">
        <v>490</v>
      </c>
    </row>
    <row r="111" spans="1:65" s="2" customFormat="1" ht="11.25">
      <c r="A111" s="33"/>
      <c r="B111" s="34"/>
      <c r="C111" s="35"/>
      <c r="D111" s="185" t="s">
        <v>125</v>
      </c>
      <c r="E111" s="35"/>
      <c r="F111" s="186" t="s">
        <v>489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125</v>
      </c>
      <c r="AU111" s="16" t="s">
        <v>82</v>
      </c>
    </row>
    <row r="112" spans="1:65" s="2" customFormat="1" ht="48.75">
      <c r="A112" s="33"/>
      <c r="B112" s="34"/>
      <c r="C112" s="35"/>
      <c r="D112" s="185" t="s">
        <v>142</v>
      </c>
      <c r="E112" s="35"/>
      <c r="F112" s="203" t="s">
        <v>491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142</v>
      </c>
      <c r="AU112" s="16" t="s">
        <v>82</v>
      </c>
    </row>
    <row r="113" spans="1:65" s="2" customFormat="1" ht="16.5" customHeight="1">
      <c r="A113" s="33"/>
      <c r="B113" s="34"/>
      <c r="C113" s="172" t="s">
        <v>192</v>
      </c>
      <c r="D113" s="172" t="s">
        <v>118</v>
      </c>
      <c r="E113" s="173" t="s">
        <v>492</v>
      </c>
      <c r="F113" s="174" t="s">
        <v>493</v>
      </c>
      <c r="G113" s="175" t="s">
        <v>451</v>
      </c>
      <c r="H113" s="176">
        <v>1</v>
      </c>
      <c r="I113" s="177"/>
      <c r="J113" s="178">
        <f>ROUND(I113*H113,2)</f>
        <v>0</v>
      </c>
      <c r="K113" s="174" t="s">
        <v>19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452</v>
      </c>
      <c r="AT113" s="183" t="s">
        <v>118</v>
      </c>
      <c r="AU113" s="183" t="s">
        <v>82</v>
      </c>
      <c r="AY113" s="16" t="s">
        <v>116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452</v>
      </c>
      <c r="BM113" s="183" t="s">
        <v>494</v>
      </c>
    </row>
    <row r="114" spans="1:65" s="2" customFormat="1" ht="11.25">
      <c r="A114" s="33"/>
      <c r="B114" s="34"/>
      <c r="C114" s="35"/>
      <c r="D114" s="185" t="s">
        <v>125</v>
      </c>
      <c r="E114" s="35"/>
      <c r="F114" s="186" t="s">
        <v>493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125</v>
      </c>
      <c r="AU114" s="16" t="s">
        <v>82</v>
      </c>
    </row>
    <row r="115" spans="1:65" s="2" customFormat="1" ht="19.5">
      <c r="A115" s="33"/>
      <c r="B115" s="34"/>
      <c r="C115" s="35"/>
      <c r="D115" s="185" t="s">
        <v>142</v>
      </c>
      <c r="E115" s="35"/>
      <c r="F115" s="203" t="s">
        <v>495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142</v>
      </c>
      <c r="AU115" s="16" t="s">
        <v>82</v>
      </c>
    </row>
    <row r="116" spans="1:65" s="2" customFormat="1" ht="16.5" customHeight="1">
      <c r="A116" s="33"/>
      <c r="B116" s="34"/>
      <c r="C116" s="172" t="s">
        <v>199</v>
      </c>
      <c r="D116" s="172" t="s">
        <v>118</v>
      </c>
      <c r="E116" s="173" t="s">
        <v>496</v>
      </c>
      <c r="F116" s="174" t="s">
        <v>497</v>
      </c>
      <c r="G116" s="175" t="s">
        <v>451</v>
      </c>
      <c r="H116" s="176">
        <v>1</v>
      </c>
      <c r="I116" s="177"/>
      <c r="J116" s="178">
        <f>ROUND(I116*H116,2)</f>
        <v>0</v>
      </c>
      <c r="K116" s="174" t="s">
        <v>19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452</v>
      </c>
      <c r="AT116" s="183" t="s">
        <v>118</v>
      </c>
      <c r="AU116" s="183" t="s">
        <v>82</v>
      </c>
      <c r="AY116" s="16" t="s">
        <v>116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452</v>
      </c>
      <c r="BM116" s="183" t="s">
        <v>498</v>
      </c>
    </row>
    <row r="117" spans="1:65" s="2" customFormat="1" ht="11.25">
      <c r="A117" s="33"/>
      <c r="B117" s="34"/>
      <c r="C117" s="35"/>
      <c r="D117" s="185" t="s">
        <v>125</v>
      </c>
      <c r="E117" s="35"/>
      <c r="F117" s="186" t="s">
        <v>497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125</v>
      </c>
      <c r="AU117" s="16" t="s">
        <v>82</v>
      </c>
    </row>
    <row r="118" spans="1:65" s="2" customFormat="1" ht="39">
      <c r="A118" s="33"/>
      <c r="B118" s="34"/>
      <c r="C118" s="35"/>
      <c r="D118" s="185" t="s">
        <v>142</v>
      </c>
      <c r="E118" s="35"/>
      <c r="F118" s="203" t="s">
        <v>499</v>
      </c>
      <c r="G118" s="35"/>
      <c r="H118" s="35"/>
      <c r="I118" s="187"/>
      <c r="J118" s="35"/>
      <c r="K118" s="35"/>
      <c r="L118" s="38"/>
      <c r="M118" s="214"/>
      <c r="N118" s="215"/>
      <c r="O118" s="216"/>
      <c r="P118" s="216"/>
      <c r="Q118" s="216"/>
      <c r="R118" s="216"/>
      <c r="S118" s="216"/>
      <c r="T118" s="21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142</v>
      </c>
      <c r="AU118" s="16" t="s">
        <v>82</v>
      </c>
    </row>
    <row r="119" spans="1:65" s="2" customFormat="1" ht="6.95" customHeight="1">
      <c r="A119" s="33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8"/>
      <c r="M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</sheetData>
  <sheetProtection algorithmName="SHA-512" hashValue="trdWS1nbRDqwYhlhQJe2NOgn50+Rk8ZBIvU1fWdqnMpypFBMqds4WRnFKmCvnQsLQgCEEsQq/7VXNTvZ2UVy2Q==" saltValue="BMKitJqlRpmzkL6OPmQ7Q3rddortrigJxta9itbzQyxtU1yo+19xf/n99+x/bqkCyqR99meq/XYU008cYIojjg==" spinCount="100000" sheet="1" objects="1" scenarios="1" formatColumns="0" formatRows="0" autoFilter="0"/>
  <autoFilter ref="C81:K11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500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501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502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503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504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505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506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507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508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509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510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511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512</v>
      </c>
      <c r="F19" s="354" t="s">
        <v>513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514</v>
      </c>
      <c r="F20" s="354" t="s">
        <v>515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83</v>
      </c>
      <c r="F21" s="354" t="s">
        <v>84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516</v>
      </c>
      <c r="F22" s="354" t="s">
        <v>517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518</v>
      </c>
      <c r="F23" s="354" t="s">
        <v>519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520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521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522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523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524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525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526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527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528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102</v>
      </c>
      <c r="F36" s="227"/>
      <c r="G36" s="354" t="s">
        <v>529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530</v>
      </c>
      <c r="F37" s="227"/>
      <c r="G37" s="354" t="s">
        <v>531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532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533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103</v>
      </c>
      <c r="F40" s="227"/>
      <c r="G40" s="354" t="s">
        <v>534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104</v>
      </c>
      <c r="F41" s="227"/>
      <c r="G41" s="354" t="s">
        <v>535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536</v>
      </c>
      <c r="F42" s="227"/>
      <c r="G42" s="354" t="s">
        <v>537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538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539</v>
      </c>
      <c r="F44" s="227"/>
      <c r="G44" s="354" t="s">
        <v>540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106</v>
      </c>
      <c r="F45" s="227"/>
      <c r="G45" s="354" t="s">
        <v>541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542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543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544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545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546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547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548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549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550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551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552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553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554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555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556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557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558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559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560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561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562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563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564</v>
      </c>
      <c r="D76" s="243"/>
      <c r="E76" s="243"/>
      <c r="F76" s="243" t="s">
        <v>565</v>
      </c>
      <c r="G76" s="244"/>
      <c r="H76" s="243" t="s">
        <v>53</v>
      </c>
      <c r="I76" s="243" t="s">
        <v>56</v>
      </c>
      <c r="J76" s="243" t="s">
        <v>566</v>
      </c>
      <c r="K76" s="242"/>
    </row>
    <row r="77" spans="2:11" s="1" customFormat="1" ht="17.25" customHeight="1">
      <c r="B77" s="241"/>
      <c r="C77" s="245" t="s">
        <v>567</v>
      </c>
      <c r="D77" s="245"/>
      <c r="E77" s="245"/>
      <c r="F77" s="246" t="s">
        <v>568</v>
      </c>
      <c r="G77" s="247"/>
      <c r="H77" s="245"/>
      <c r="I77" s="245"/>
      <c r="J77" s="245" t="s">
        <v>569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570</v>
      </c>
      <c r="G79" s="252"/>
      <c r="H79" s="230" t="s">
        <v>571</v>
      </c>
      <c r="I79" s="230" t="s">
        <v>572</v>
      </c>
      <c r="J79" s="230">
        <v>20</v>
      </c>
      <c r="K79" s="242"/>
    </row>
    <row r="80" spans="2:11" s="1" customFormat="1" ht="15" customHeight="1">
      <c r="B80" s="241"/>
      <c r="C80" s="230" t="s">
        <v>573</v>
      </c>
      <c r="D80" s="230"/>
      <c r="E80" s="230"/>
      <c r="F80" s="251" t="s">
        <v>570</v>
      </c>
      <c r="G80" s="252"/>
      <c r="H80" s="230" t="s">
        <v>574</v>
      </c>
      <c r="I80" s="230" t="s">
        <v>572</v>
      </c>
      <c r="J80" s="230">
        <v>120</v>
      </c>
      <c r="K80" s="242"/>
    </row>
    <row r="81" spans="2:11" s="1" customFormat="1" ht="15" customHeight="1">
      <c r="B81" s="253"/>
      <c r="C81" s="230" t="s">
        <v>575</v>
      </c>
      <c r="D81" s="230"/>
      <c r="E81" s="230"/>
      <c r="F81" s="251" t="s">
        <v>576</v>
      </c>
      <c r="G81" s="252"/>
      <c r="H81" s="230" t="s">
        <v>577</v>
      </c>
      <c r="I81" s="230" t="s">
        <v>572</v>
      </c>
      <c r="J81" s="230">
        <v>50</v>
      </c>
      <c r="K81" s="242"/>
    </row>
    <row r="82" spans="2:11" s="1" customFormat="1" ht="15" customHeight="1">
      <c r="B82" s="253"/>
      <c r="C82" s="230" t="s">
        <v>578</v>
      </c>
      <c r="D82" s="230"/>
      <c r="E82" s="230"/>
      <c r="F82" s="251" t="s">
        <v>570</v>
      </c>
      <c r="G82" s="252"/>
      <c r="H82" s="230" t="s">
        <v>579</v>
      </c>
      <c r="I82" s="230" t="s">
        <v>580</v>
      </c>
      <c r="J82" s="230"/>
      <c r="K82" s="242"/>
    </row>
    <row r="83" spans="2:11" s="1" customFormat="1" ht="15" customHeight="1">
      <c r="B83" s="253"/>
      <c r="C83" s="254" t="s">
        <v>581</v>
      </c>
      <c r="D83" s="254"/>
      <c r="E83" s="254"/>
      <c r="F83" s="255" t="s">
        <v>576</v>
      </c>
      <c r="G83" s="254"/>
      <c r="H83" s="254" t="s">
        <v>582</v>
      </c>
      <c r="I83" s="254" t="s">
        <v>572</v>
      </c>
      <c r="J83" s="254">
        <v>15</v>
      </c>
      <c r="K83" s="242"/>
    </row>
    <row r="84" spans="2:11" s="1" customFormat="1" ht="15" customHeight="1">
      <c r="B84" s="253"/>
      <c r="C84" s="254" t="s">
        <v>583</v>
      </c>
      <c r="D84" s="254"/>
      <c r="E84" s="254"/>
      <c r="F84" s="255" t="s">
        <v>576</v>
      </c>
      <c r="G84" s="254"/>
      <c r="H84" s="254" t="s">
        <v>584</v>
      </c>
      <c r="I84" s="254" t="s">
        <v>572</v>
      </c>
      <c r="J84" s="254">
        <v>15</v>
      </c>
      <c r="K84" s="242"/>
    </row>
    <row r="85" spans="2:11" s="1" customFormat="1" ht="15" customHeight="1">
      <c r="B85" s="253"/>
      <c r="C85" s="254" t="s">
        <v>585</v>
      </c>
      <c r="D85" s="254"/>
      <c r="E85" s="254"/>
      <c r="F85" s="255" t="s">
        <v>576</v>
      </c>
      <c r="G85" s="254"/>
      <c r="H85" s="254" t="s">
        <v>586</v>
      </c>
      <c r="I85" s="254" t="s">
        <v>572</v>
      </c>
      <c r="J85" s="254">
        <v>20</v>
      </c>
      <c r="K85" s="242"/>
    </row>
    <row r="86" spans="2:11" s="1" customFormat="1" ht="15" customHeight="1">
      <c r="B86" s="253"/>
      <c r="C86" s="254" t="s">
        <v>587</v>
      </c>
      <c r="D86" s="254"/>
      <c r="E86" s="254"/>
      <c r="F86" s="255" t="s">
        <v>576</v>
      </c>
      <c r="G86" s="254"/>
      <c r="H86" s="254" t="s">
        <v>588</v>
      </c>
      <c r="I86" s="254" t="s">
        <v>572</v>
      </c>
      <c r="J86" s="254">
        <v>20</v>
      </c>
      <c r="K86" s="242"/>
    </row>
    <row r="87" spans="2:11" s="1" customFormat="1" ht="15" customHeight="1">
      <c r="B87" s="253"/>
      <c r="C87" s="230" t="s">
        <v>589</v>
      </c>
      <c r="D87" s="230"/>
      <c r="E87" s="230"/>
      <c r="F87" s="251" t="s">
        <v>576</v>
      </c>
      <c r="G87" s="252"/>
      <c r="H87" s="230" t="s">
        <v>590</v>
      </c>
      <c r="I87" s="230" t="s">
        <v>572</v>
      </c>
      <c r="J87" s="230">
        <v>50</v>
      </c>
      <c r="K87" s="242"/>
    </row>
    <row r="88" spans="2:11" s="1" customFormat="1" ht="15" customHeight="1">
      <c r="B88" s="253"/>
      <c r="C88" s="230" t="s">
        <v>591</v>
      </c>
      <c r="D88" s="230"/>
      <c r="E88" s="230"/>
      <c r="F88" s="251" t="s">
        <v>576</v>
      </c>
      <c r="G88" s="252"/>
      <c r="H88" s="230" t="s">
        <v>592</v>
      </c>
      <c r="I88" s="230" t="s">
        <v>572</v>
      </c>
      <c r="J88" s="230">
        <v>20</v>
      </c>
      <c r="K88" s="242"/>
    </row>
    <row r="89" spans="2:11" s="1" customFormat="1" ht="15" customHeight="1">
      <c r="B89" s="253"/>
      <c r="C89" s="230" t="s">
        <v>593</v>
      </c>
      <c r="D89" s="230"/>
      <c r="E89" s="230"/>
      <c r="F89" s="251" t="s">
        <v>576</v>
      </c>
      <c r="G89" s="252"/>
      <c r="H89" s="230" t="s">
        <v>594</v>
      </c>
      <c r="I89" s="230" t="s">
        <v>572</v>
      </c>
      <c r="J89" s="230">
        <v>20</v>
      </c>
      <c r="K89" s="242"/>
    </row>
    <row r="90" spans="2:11" s="1" customFormat="1" ht="15" customHeight="1">
      <c r="B90" s="253"/>
      <c r="C90" s="230" t="s">
        <v>595</v>
      </c>
      <c r="D90" s="230"/>
      <c r="E90" s="230"/>
      <c r="F90" s="251" t="s">
        <v>576</v>
      </c>
      <c r="G90" s="252"/>
      <c r="H90" s="230" t="s">
        <v>596</v>
      </c>
      <c r="I90" s="230" t="s">
        <v>572</v>
      </c>
      <c r="J90" s="230">
        <v>50</v>
      </c>
      <c r="K90" s="242"/>
    </row>
    <row r="91" spans="2:11" s="1" customFormat="1" ht="15" customHeight="1">
      <c r="B91" s="253"/>
      <c r="C91" s="230" t="s">
        <v>597</v>
      </c>
      <c r="D91" s="230"/>
      <c r="E91" s="230"/>
      <c r="F91" s="251" t="s">
        <v>576</v>
      </c>
      <c r="G91" s="252"/>
      <c r="H91" s="230" t="s">
        <v>597</v>
      </c>
      <c r="I91" s="230" t="s">
        <v>572</v>
      </c>
      <c r="J91" s="230">
        <v>50</v>
      </c>
      <c r="K91" s="242"/>
    </row>
    <row r="92" spans="2:11" s="1" customFormat="1" ht="15" customHeight="1">
      <c r="B92" s="253"/>
      <c r="C92" s="230" t="s">
        <v>598</v>
      </c>
      <c r="D92" s="230"/>
      <c r="E92" s="230"/>
      <c r="F92" s="251" t="s">
        <v>576</v>
      </c>
      <c r="G92" s="252"/>
      <c r="H92" s="230" t="s">
        <v>599</v>
      </c>
      <c r="I92" s="230" t="s">
        <v>572</v>
      </c>
      <c r="J92" s="230">
        <v>255</v>
      </c>
      <c r="K92" s="242"/>
    </row>
    <row r="93" spans="2:11" s="1" customFormat="1" ht="15" customHeight="1">
      <c r="B93" s="253"/>
      <c r="C93" s="230" t="s">
        <v>600</v>
      </c>
      <c r="D93" s="230"/>
      <c r="E93" s="230"/>
      <c r="F93" s="251" t="s">
        <v>570</v>
      </c>
      <c r="G93" s="252"/>
      <c r="H93" s="230" t="s">
        <v>601</v>
      </c>
      <c r="I93" s="230" t="s">
        <v>602</v>
      </c>
      <c r="J93" s="230"/>
      <c r="K93" s="242"/>
    </row>
    <row r="94" spans="2:11" s="1" customFormat="1" ht="15" customHeight="1">
      <c r="B94" s="253"/>
      <c r="C94" s="230" t="s">
        <v>603</v>
      </c>
      <c r="D94" s="230"/>
      <c r="E94" s="230"/>
      <c r="F94" s="251" t="s">
        <v>570</v>
      </c>
      <c r="G94" s="252"/>
      <c r="H94" s="230" t="s">
        <v>604</v>
      </c>
      <c r="I94" s="230" t="s">
        <v>605</v>
      </c>
      <c r="J94" s="230"/>
      <c r="K94" s="242"/>
    </row>
    <row r="95" spans="2:11" s="1" customFormat="1" ht="15" customHeight="1">
      <c r="B95" s="253"/>
      <c r="C95" s="230" t="s">
        <v>606</v>
      </c>
      <c r="D95" s="230"/>
      <c r="E95" s="230"/>
      <c r="F95" s="251" t="s">
        <v>570</v>
      </c>
      <c r="G95" s="252"/>
      <c r="H95" s="230" t="s">
        <v>606</v>
      </c>
      <c r="I95" s="230" t="s">
        <v>605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570</v>
      </c>
      <c r="G96" s="252"/>
      <c r="H96" s="230" t="s">
        <v>607</v>
      </c>
      <c r="I96" s="230" t="s">
        <v>605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570</v>
      </c>
      <c r="G97" s="252"/>
      <c r="H97" s="230" t="s">
        <v>608</v>
      </c>
      <c r="I97" s="230" t="s">
        <v>605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609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564</v>
      </c>
      <c r="D103" s="243"/>
      <c r="E103" s="243"/>
      <c r="F103" s="243" t="s">
        <v>565</v>
      </c>
      <c r="G103" s="244"/>
      <c r="H103" s="243" t="s">
        <v>53</v>
      </c>
      <c r="I103" s="243" t="s">
        <v>56</v>
      </c>
      <c r="J103" s="243" t="s">
        <v>566</v>
      </c>
      <c r="K103" s="242"/>
    </row>
    <row r="104" spans="2:11" s="1" customFormat="1" ht="17.25" customHeight="1">
      <c r="B104" s="241"/>
      <c r="C104" s="245" t="s">
        <v>567</v>
      </c>
      <c r="D104" s="245"/>
      <c r="E104" s="245"/>
      <c r="F104" s="246" t="s">
        <v>568</v>
      </c>
      <c r="G104" s="247"/>
      <c r="H104" s="245"/>
      <c r="I104" s="245"/>
      <c r="J104" s="245" t="s">
        <v>569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570</v>
      </c>
      <c r="G106" s="230"/>
      <c r="H106" s="230" t="s">
        <v>610</v>
      </c>
      <c r="I106" s="230" t="s">
        <v>572</v>
      </c>
      <c r="J106" s="230">
        <v>20</v>
      </c>
      <c r="K106" s="242"/>
    </row>
    <row r="107" spans="2:11" s="1" customFormat="1" ht="15" customHeight="1">
      <c r="B107" s="241"/>
      <c r="C107" s="230" t="s">
        <v>573</v>
      </c>
      <c r="D107" s="230"/>
      <c r="E107" s="230"/>
      <c r="F107" s="251" t="s">
        <v>570</v>
      </c>
      <c r="G107" s="230"/>
      <c r="H107" s="230" t="s">
        <v>610</v>
      </c>
      <c r="I107" s="230" t="s">
        <v>572</v>
      </c>
      <c r="J107" s="230">
        <v>120</v>
      </c>
      <c r="K107" s="242"/>
    </row>
    <row r="108" spans="2:11" s="1" customFormat="1" ht="15" customHeight="1">
      <c r="B108" s="253"/>
      <c r="C108" s="230" t="s">
        <v>575</v>
      </c>
      <c r="D108" s="230"/>
      <c r="E108" s="230"/>
      <c r="F108" s="251" t="s">
        <v>576</v>
      </c>
      <c r="G108" s="230"/>
      <c r="H108" s="230" t="s">
        <v>610</v>
      </c>
      <c r="I108" s="230" t="s">
        <v>572</v>
      </c>
      <c r="J108" s="230">
        <v>50</v>
      </c>
      <c r="K108" s="242"/>
    </row>
    <row r="109" spans="2:11" s="1" customFormat="1" ht="15" customHeight="1">
      <c r="B109" s="253"/>
      <c r="C109" s="230" t="s">
        <v>578</v>
      </c>
      <c r="D109" s="230"/>
      <c r="E109" s="230"/>
      <c r="F109" s="251" t="s">
        <v>570</v>
      </c>
      <c r="G109" s="230"/>
      <c r="H109" s="230" t="s">
        <v>610</v>
      </c>
      <c r="I109" s="230" t="s">
        <v>580</v>
      </c>
      <c r="J109" s="230"/>
      <c r="K109" s="242"/>
    </row>
    <row r="110" spans="2:11" s="1" customFormat="1" ht="15" customHeight="1">
      <c r="B110" s="253"/>
      <c r="C110" s="230" t="s">
        <v>589</v>
      </c>
      <c r="D110" s="230"/>
      <c r="E110" s="230"/>
      <c r="F110" s="251" t="s">
        <v>576</v>
      </c>
      <c r="G110" s="230"/>
      <c r="H110" s="230" t="s">
        <v>610</v>
      </c>
      <c r="I110" s="230" t="s">
        <v>572</v>
      </c>
      <c r="J110" s="230">
        <v>50</v>
      </c>
      <c r="K110" s="242"/>
    </row>
    <row r="111" spans="2:11" s="1" customFormat="1" ht="15" customHeight="1">
      <c r="B111" s="253"/>
      <c r="C111" s="230" t="s">
        <v>597</v>
      </c>
      <c r="D111" s="230"/>
      <c r="E111" s="230"/>
      <c r="F111" s="251" t="s">
        <v>576</v>
      </c>
      <c r="G111" s="230"/>
      <c r="H111" s="230" t="s">
        <v>610</v>
      </c>
      <c r="I111" s="230" t="s">
        <v>572</v>
      </c>
      <c r="J111" s="230">
        <v>50</v>
      </c>
      <c r="K111" s="242"/>
    </row>
    <row r="112" spans="2:11" s="1" customFormat="1" ht="15" customHeight="1">
      <c r="B112" s="253"/>
      <c r="C112" s="230" t="s">
        <v>595</v>
      </c>
      <c r="D112" s="230"/>
      <c r="E112" s="230"/>
      <c r="F112" s="251" t="s">
        <v>576</v>
      </c>
      <c r="G112" s="230"/>
      <c r="H112" s="230" t="s">
        <v>610</v>
      </c>
      <c r="I112" s="230" t="s">
        <v>572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570</v>
      </c>
      <c r="G113" s="230"/>
      <c r="H113" s="230" t="s">
        <v>611</v>
      </c>
      <c r="I113" s="230" t="s">
        <v>572</v>
      </c>
      <c r="J113" s="230">
        <v>20</v>
      </c>
      <c r="K113" s="242"/>
    </row>
    <row r="114" spans="2:11" s="1" customFormat="1" ht="15" customHeight="1">
      <c r="B114" s="253"/>
      <c r="C114" s="230" t="s">
        <v>612</v>
      </c>
      <c r="D114" s="230"/>
      <c r="E114" s="230"/>
      <c r="F114" s="251" t="s">
        <v>570</v>
      </c>
      <c r="G114" s="230"/>
      <c r="H114" s="230" t="s">
        <v>613</v>
      </c>
      <c r="I114" s="230" t="s">
        <v>572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570</v>
      </c>
      <c r="G115" s="230"/>
      <c r="H115" s="230" t="s">
        <v>614</v>
      </c>
      <c r="I115" s="230" t="s">
        <v>605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570</v>
      </c>
      <c r="G116" s="230"/>
      <c r="H116" s="230" t="s">
        <v>615</v>
      </c>
      <c r="I116" s="230" t="s">
        <v>605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570</v>
      </c>
      <c r="G117" s="230"/>
      <c r="H117" s="230" t="s">
        <v>616</v>
      </c>
      <c r="I117" s="230" t="s">
        <v>617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618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564</v>
      </c>
      <c r="D123" s="243"/>
      <c r="E123" s="243"/>
      <c r="F123" s="243" t="s">
        <v>565</v>
      </c>
      <c r="G123" s="244"/>
      <c r="H123" s="243" t="s">
        <v>53</v>
      </c>
      <c r="I123" s="243" t="s">
        <v>56</v>
      </c>
      <c r="J123" s="243" t="s">
        <v>566</v>
      </c>
      <c r="K123" s="272"/>
    </row>
    <row r="124" spans="2:11" s="1" customFormat="1" ht="17.25" customHeight="1">
      <c r="B124" s="271"/>
      <c r="C124" s="245" t="s">
        <v>567</v>
      </c>
      <c r="D124" s="245"/>
      <c r="E124" s="245"/>
      <c r="F124" s="246" t="s">
        <v>568</v>
      </c>
      <c r="G124" s="247"/>
      <c r="H124" s="245"/>
      <c r="I124" s="245"/>
      <c r="J124" s="245" t="s">
        <v>569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573</v>
      </c>
      <c r="D126" s="250"/>
      <c r="E126" s="250"/>
      <c r="F126" s="251" t="s">
        <v>570</v>
      </c>
      <c r="G126" s="230"/>
      <c r="H126" s="230" t="s">
        <v>610</v>
      </c>
      <c r="I126" s="230" t="s">
        <v>572</v>
      </c>
      <c r="J126" s="230">
        <v>120</v>
      </c>
      <c r="K126" s="276"/>
    </row>
    <row r="127" spans="2:11" s="1" customFormat="1" ht="15" customHeight="1">
      <c r="B127" s="273"/>
      <c r="C127" s="230" t="s">
        <v>619</v>
      </c>
      <c r="D127" s="230"/>
      <c r="E127" s="230"/>
      <c r="F127" s="251" t="s">
        <v>570</v>
      </c>
      <c r="G127" s="230"/>
      <c r="H127" s="230" t="s">
        <v>620</v>
      </c>
      <c r="I127" s="230" t="s">
        <v>572</v>
      </c>
      <c r="J127" s="230" t="s">
        <v>621</v>
      </c>
      <c r="K127" s="276"/>
    </row>
    <row r="128" spans="2:11" s="1" customFormat="1" ht="15" customHeight="1">
      <c r="B128" s="273"/>
      <c r="C128" s="230" t="s">
        <v>518</v>
      </c>
      <c r="D128" s="230"/>
      <c r="E128" s="230"/>
      <c r="F128" s="251" t="s">
        <v>570</v>
      </c>
      <c r="G128" s="230"/>
      <c r="H128" s="230" t="s">
        <v>622</v>
      </c>
      <c r="I128" s="230" t="s">
        <v>572</v>
      </c>
      <c r="J128" s="230" t="s">
        <v>621</v>
      </c>
      <c r="K128" s="276"/>
    </row>
    <row r="129" spans="2:11" s="1" customFormat="1" ht="15" customHeight="1">
      <c r="B129" s="273"/>
      <c r="C129" s="230" t="s">
        <v>581</v>
      </c>
      <c r="D129" s="230"/>
      <c r="E129" s="230"/>
      <c r="F129" s="251" t="s">
        <v>576</v>
      </c>
      <c r="G129" s="230"/>
      <c r="H129" s="230" t="s">
        <v>582</v>
      </c>
      <c r="I129" s="230" t="s">
        <v>572</v>
      </c>
      <c r="J129" s="230">
        <v>15</v>
      </c>
      <c r="K129" s="276"/>
    </row>
    <row r="130" spans="2:11" s="1" customFormat="1" ht="15" customHeight="1">
      <c r="B130" s="273"/>
      <c r="C130" s="254" t="s">
        <v>583</v>
      </c>
      <c r="D130" s="254"/>
      <c r="E130" s="254"/>
      <c r="F130" s="255" t="s">
        <v>576</v>
      </c>
      <c r="G130" s="254"/>
      <c r="H130" s="254" t="s">
        <v>584</v>
      </c>
      <c r="I130" s="254" t="s">
        <v>572</v>
      </c>
      <c r="J130" s="254">
        <v>15</v>
      </c>
      <c r="K130" s="276"/>
    </row>
    <row r="131" spans="2:11" s="1" customFormat="1" ht="15" customHeight="1">
      <c r="B131" s="273"/>
      <c r="C131" s="254" t="s">
        <v>585</v>
      </c>
      <c r="D131" s="254"/>
      <c r="E131" s="254"/>
      <c r="F131" s="255" t="s">
        <v>576</v>
      </c>
      <c r="G131" s="254"/>
      <c r="H131" s="254" t="s">
        <v>586</v>
      </c>
      <c r="I131" s="254" t="s">
        <v>572</v>
      </c>
      <c r="J131" s="254">
        <v>20</v>
      </c>
      <c r="K131" s="276"/>
    </row>
    <row r="132" spans="2:11" s="1" customFormat="1" ht="15" customHeight="1">
      <c r="B132" s="273"/>
      <c r="C132" s="254" t="s">
        <v>587</v>
      </c>
      <c r="D132" s="254"/>
      <c r="E132" s="254"/>
      <c r="F132" s="255" t="s">
        <v>576</v>
      </c>
      <c r="G132" s="254"/>
      <c r="H132" s="254" t="s">
        <v>588</v>
      </c>
      <c r="I132" s="254" t="s">
        <v>572</v>
      </c>
      <c r="J132" s="254">
        <v>20</v>
      </c>
      <c r="K132" s="276"/>
    </row>
    <row r="133" spans="2:11" s="1" customFormat="1" ht="15" customHeight="1">
      <c r="B133" s="273"/>
      <c r="C133" s="230" t="s">
        <v>575</v>
      </c>
      <c r="D133" s="230"/>
      <c r="E133" s="230"/>
      <c r="F133" s="251" t="s">
        <v>576</v>
      </c>
      <c r="G133" s="230"/>
      <c r="H133" s="230" t="s">
        <v>610</v>
      </c>
      <c r="I133" s="230" t="s">
        <v>572</v>
      </c>
      <c r="J133" s="230">
        <v>50</v>
      </c>
      <c r="K133" s="276"/>
    </row>
    <row r="134" spans="2:11" s="1" customFormat="1" ht="15" customHeight="1">
      <c r="B134" s="273"/>
      <c r="C134" s="230" t="s">
        <v>589</v>
      </c>
      <c r="D134" s="230"/>
      <c r="E134" s="230"/>
      <c r="F134" s="251" t="s">
        <v>576</v>
      </c>
      <c r="G134" s="230"/>
      <c r="H134" s="230" t="s">
        <v>610</v>
      </c>
      <c r="I134" s="230" t="s">
        <v>572</v>
      </c>
      <c r="J134" s="230">
        <v>50</v>
      </c>
      <c r="K134" s="276"/>
    </row>
    <row r="135" spans="2:11" s="1" customFormat="1" ht="15" customHeight="1">
      <c r="B135" s="273"/>
      <c r="C135" s="230" t="s">
        <v>595</v>
      </c>
      <c r="D135" s="230"/>
      <c r="E135" s="230"/>
      <c r="F135" s="251" t="s">
        <v>576</v>
      </c>
      <c r="G135" s="230"/>
      <c r="H135" s="230" t="s">
        <v>610</v>
      </c>
      <c r="I135" s="230" t="s">
        <v>572</v>
      </c>
      <c r="J135" s="230">
        <v>50</v>
      </c>
      <c r="K135" s="276"/>
    </row>
    <row r="136" spans="2:11" s="1" customFormat="1" ht="15" customHeight="1">
      <c r="B136" s="273"/>
      <c r="C136" s="230" t="s">
        <v>597</v>
      </c>
      <c r="D136" s="230"/>
      <c r="E136" s="230"/>
      <c r="F136" s="251" t="s">
        <v>576</v>
      </c>
      <c r="G136" s="230"/>
      <c r="H136" s="230" t="s">
        <v>610</v>
      </c>
      <c r="I136" s="230" t="s">
        <v>572</v>
      </c>
      <c r="J136" s="230">
        <v>50</v>
      </c>
      <c r="K136" s="276"/>
    </row>
    <row r="137" spans="2:11" s="1" customFormat="1" ht="15" customHeight="1">
      <c r="B137" s="273"/>
      <c r="C137" s="230" t="s">
        <v>598</v>
      </c>
      <c r="D137" s="230"/>
      <c r="E137" s="230"/>
      <c r="F137" s="251" t="s">
        <v>576</v>
      </c>
      <c r="G137" s="230"/>
      <c r="H137" s="230" t="s">
        <v>623</v>
      </c>
      <c r="I137" s="230" t="s">
        <v>572</v>
      </c>
      <c r="J137" s="230">
        <v>255</v>
      </c>
      <c r="K137" s="276"/>
    </row>
    <row r="138" spans="2:11" s="1" customFormat="1" ht="15" customHeight="1">
      <c r="B138" s="273"/>
      <c r="C138" s="230" t="s">
        <v>600</v>
      </c>
      <c r="D138" s="230"/>
      <c r="E138" s="230"/>
      <c r="F138" s="251" t="s">
        <v>570</v>
      </c>
      <c r="G138" s="230"/>
      <c r="H138" s="230" t="s">
        <v>624</v>
      </c>
      <c r="I138" s="230" t="s">
        <v>602</v>
      </c>
      <c r="J138" s="230"/>
      <c r="K138" s="276"/>
    </row>
    <row r="139" spans="2:11" s="1" customFormat="1" ht="15" customHeight="1">
      <c r="B139" s="273"/>
      <c r="C139" s="230" t="s">
        <v>603</v>
      </c>
      <c r="D139" s="230"/>
      <c r="E139" s="230"/>
      <c r="F139" s="251" t="s">
        <v>570</v>
      </c>
      <c r="G139" s="230"/>
      <c r="H139" s="230" t="s">
        <v>625</v>
      </c>
      <c r="I139" s="230" t="s">
        <v>605</v>
      </c>
      <c r="J139" s="230"/>
      <c r="K139" s="276"/>
    </row>
    <row r="140" spans="2:11" s="1" customFormat="1" ht="15" customHeight="1">
      <c r="B140" s="273"/>
      <c r="C140" s="230" t="s">
        <v>606</v>
      </c>
      <c r="D140" s="230"/>
      <c r="E140" s="230"/>
      <c r="F140" s="251" t="s">
        <v>570</v>
      </c>
      <c r="G140" s="230"/>
      <c r="H140" s="230" t="s">
        <v>606</v>
      </c>
      <c r="I140" s="230" t="s">
        <v>605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570</v>
      </c>
      <c r="G141" s="230"/>
      <c r="H141" s="230" t="s">
        <v>626</v>
      </c>
      <c r="I141" s="230" t="s">
        <v>605</v>
      </c>
      <c r="J141" s="230"/>
      <c r="K141" s="276"/>
    </row>
    <row r="142" spans="2:11" s="1" customFormat="1" ht="15" customHeight="1">
      <c r="B142" s="273"/>
      <c r="C142" s="230" t="s">
        <v>627</v>
      </c>
      <c r="D142" s="230"/>
      <c r="E142" s="230"/>
      <c r="F142" s="251" t="s">
        <v>570</v>
      </c>
      <c r="G142" s="230"/>
      <c r="H142" s="230" t="s">
        <v>628</v>
      </c>
      <c r="I142" s="230" t="s">
        <v>605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629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564</v>
      </c>
      <c r="D148" s="243"/>
      <c r="E148" s="243"/>
      <c r="F148" s="243" t="s">
        <v>565</v>
      </c>
      <c r="G148" s="244"/>
      <c r="H148" s="243" t="s">
        <v>53</v>
      </c>
      <c r="I148" s="243" t="s">
        <v>56</v>
      </c>
      <c r="J148" s="243" t="s">
        <v>566</v>
      </c>
      <c r="K148" s="242"/>
    </row>
    <row r="149" spans="2:11" s="1" customFormat="1" ht="17.25" customHeight="1">
      <c r="B149" s="241"/>
      <c r="C149" s="245" t="s">
        <v>567</v>
      </c>
      <c r="D149" s="245"/>
      <c r="E149" s="245"/>
      <c r="F149" s="246" t="s">
        <v>568</v>
      </c>
      <c r="G149" s="247"/>
      <c r="H149" s="245"/>
      <c r="I149" s="245"/>
      <c r="J149" s="245" t="s">
        <v>569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573</v>
      </c>
      <c r="D151" s="230"/>
      <c r="E151" s="230"/>
      <c r="F151" s="281" t="s">
        <v>570</v>
      </c>
      <c r="G151" s="230"/>
      <c r="H151" s="280" t="s">
        <v>610</v>
      </c>
      <c r="I151" s="280" t="s">
        <v>572</v>
      </c>
      <c r="J151" s="280">
        <v>120</v>
      </c>
      <c r="K151" s="276"/>
    </row>
    <row r="152" spans="2:11" s="1" customFormat="1" ht="15" customHeight="1">
      <c r="B152" s="253"/>
      <c r="C152" s="280" t="s">
        <v>619</v>
      </c>
      <c r="D152" s="230"/>
      <c r="E152" s="230"/>
      <c r="F152" s="281" t="s">
        <v>570</v>
      </c>
      <c r="G152" s="230"/>
      <c r="H152" s="280" t="s">
        <v>630</v>
      </c>
      <c r="I152" s="280" t="s">
        <v>572</v>
      </c>
      <c r="J152" s="280" t="s">
        <v>621</v>
      </c>
      <c r="K152" s="276"/>
    </row>
    <row r="153" spans="2:11" s="1" customFormat="1" ht="15" customHeight="1">
      <c r="B153" s="253"/>
      <c r="C153" s="280" t="s">
        <v>518</v>
      </c>
      <c r="D153" s="230"/>
      <c r="E153" s="230"/>
      <c r="F153" s="281" t="s">
        <v>570</v>
      </c>
      <c r="G153" s="230"/>
      <c r="H153" s="280" t="s">
        <v>631</v>
      </c>
      <c r="I153" s="280" t="s">
        <v>572</v>
      </c>
      <c r="J153" s="280" t="s">
        <v>621</v>
      </c>
      <c r="K153" s="276"/>
    </row>
    <row r="154" spans="2:11" s="1" customFormat="1" ht="15" customHeight="1">
      <c r="B154" s="253"/>
      <c r="C154" s="280" t="s">
        <v>575</v>
      </c>
      <c r="D154" s="230"/>
      <c r="E154" s="230"/>
      <c r="F154" s="281" t="s">
        <v>576</v>
      </c>
      <c r="G154" s="230"/>
      <c r="H154" s="280" t="s">
        <v>610</v>
      </c>
      <c r="I154" s="280" t="s">
        <v>572</v>
      </c>
      <c r="J154" s="280">
        <v>50</v>
      </c>
      <c r="K154" s="276"/>
    </row>
    <row r="155" spans="2:11" s="1" customFormat="1" ht="15" customHeight="1">
      <c r="B155" s="253"/>
      <c r="C155" s="280" t="s">
        <v>578</v>
      </c>
      <c r="D155" s="230"/>
      <c r="E155" s="230"/>
      <c r="F155" s="281" t="s">
        <v>570</v>
      </c>
      <c r="G155" s="230"/>
      <c r="H155" s="280" t="s">
        <v>610</v>
      </c>
      <c r="I155" s="280" t="s">
        <v>580</v>
      </c>
      <c r="J155" s="280"/>
      <c r="K155" s="276"/>
    </row>
    <row r="156" spans="2:11" s="1" customFormat="1" ht="15" customHeight="1">
      <c r="B156" s="253"/>
      <c r="C156" s="280" t="s">
        <v>589</v>
      </c>
      <c r="D156" s="230"/>
      <c r="E156" s="230"/>
      <c r="F156" s="281" t="s">
        <v>576</v>
      </c>
      <c r="G156" s="230"/>
      <c r="H156" s="280" t="s">
        <v>610</v>
      </c>
      <c r="I156" s="280" t="s">
        <v>572</v>
      </c>
      <c r="J156" s="280">
        <v>50</v>
      </c>
      <c r="K156" s="276"/>
    </row>
    <row r="157" spans="2:11" s="1" customFormat="1" ht="15" customHeight="1">
      <c r="B157" s="253"/>
      <c r="C157" s="280" t="s">
        <v>597</v>
      </c>
      <c r="D157" s="230"/>
      <c r="E157" s="230"/>
      <c r="F157" s="281" t="s">
        <v>576</v>
      </c>
      <c r="G157" s="230"/>
      <c r="H157" s="280" t="s">
        <v>610</v>
      </c>
      <c r="I157" s="280" t="s">
        <v>572</v>
      </c>
      <c r="J157" s="280">
        <v>50</v>
      </c>
      <c r="K157" s="276"/>
    </row>
    <row r="158" spans="2:11" s="1" customFormat="1" ht="15" customHeight="1">
      <c r="B158" s="253"/>
      <c r="C158" s="280" t="s">
        <v>595</v>
      </c>
      <c r="D158" s="230"/>
      <c r="E158" s="230"/>
      <c r="F158" s="281" t="s">
        <v>576</v>
      </c>
      <c r="G158" s="230"/>
      <c r="H158" s="280" t="s">
        <v>610</v>
      </c>
      <c r="I158" s="280" t="s">
        <v>572</v>
      </c>
      <c r="J158" s="280">
        <v>50</v>
      </c>
      <c r="K158" s="276"/>
    </row>
    <row r="159" spans="2:11" s="1" customFormat="1" ht="15" customHeight="1">
      <c r="B159" s="253"/>
      <c r="C159" s="280" t="s">
        <v>90</v>
      </c>
      <c r="D159" s="230"/>
      <c r="E159" s="230"/>
      <c r="F159" s="281" t="s">
        <v>570</v>
      </c>
      <c r="G159" s="230"/>
      <c r="H159" s="280" t="s">
        <v>632</v>
      </c>
      <c r="I159" s="280" t="s">
        <v>572</v>
      </c>
      <c r="J159" s="280" t="s">
        <v>633</v>
      </c>
      <c r="K159" s="276"/>
    </row>
    <row r="160" spans="2:11" s="1" customFormat="1" ht="15" customHeight="1">
      <c r="B160" s="253"/>
      <c r="C160" s="280" t="s">
        <v>634</v>
      </c>
      <c r="D160" s="230"/>
      <c r="E160" s="230"/>
      <c r="F160" s="281" t="s">
        <v>570</v>
      </c>
      <c r="G160" s="230"/>
      <c r="H160" s="280" t="s">
        <v>635</v>
      </c>
      <c r="I160" s="280" t="s">
        <v>605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636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564</v>
      </c>
      <c r="D166" s="243"/>
      <c r="E166" s="243"/>
      <c r="F166" s="243" t="s">
        <v>565</v>
      </c>
      <c r="G166" s="285"/>
      <c r="H166" s="286" t="s">
        <v>53</v>
      </c>
      <c r="I166" s="286" t="s">
        <v>56</v>
      </c>
      <c r="J166" s="243" t="s">
        <v>566</v>
      </c>
      <c r="K166" s="223"/>
    </row>
    <row r="167" spans="2:11" s="1" customFormat="1" ht="17.25" customHeight="1">
      <c r="B167" s="224"/>
      <c r="C167" s="245" t="s">
        <v>567</v>
      </c>
      <c r="D167" s="245"/>
      <c r="E167" s="245"/>
      <c r="F167" s="246" t="s">
        <v>568</v>
      </c>
      <c r="G167" s="287"/>
      <c r="H167" s="288"/>
      <c r="I167" s="288"/>
      <c r="J167" s="245" t="s">
        <v>569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573</v>
      </c>
      <c r="D169" s="230"/>
      <c r="E169" s="230"/>
      <c r="F169" s="251" t="s">
        <v>570</v>
      </c>
      <c r="G169" s="230"/>
      <c r="H169" s="230" t="s">
        <v>610</v>
      </c>
      <c r="I169" s="230" t="s">
        <v>572</v>
      </c>
      <c r="J169" s="230">
        <v>120</v>
      </c>
      <c r="K169" s="276"/>
    </row>
    <row r="170" spans="2:11" s="1" customFormat="1" ht="15" customHeight="1">
      <c r="B170" s="253"/>
      <c r="C170" s="230" t="s">
        <v>619</v>
      </c>
      <c r="D170" s="230"/>
      <c r="E170" s="230"/>
      <c r="F170" s="251" t="s">
        <v>570</v>
      </c>
      <c r="G170" s="230"/>
      <c r="H170" s="230" t="s">
        <v>620</v>
      </c>
      <c r="I170" s="230" t="s">
        <v>572</v>
      </c>
      <c r="J170" s="230" t="s">
        <v>621</v>
      </c>
      <c r="K170" s="276"/>
    </row>
    <row r="171" spans="2:11" s="1" customFormat="1" ht="15" customHeight="1">
      <c r="B171" s="253"/>
      <c r="C171" s="230" t="s">
        <v>518</v>
      </c>
      <c r="D171" s="230"/>
      <c r="E171" s="230"/>
      <c r="F171" s="251" t="s">
        <v>570</v>
      </c>
      <c r="G171" s="230"/>
      <c r="H171" s="230" t="s">
        <v>637</v>
      </c>
      <c r="I171" s="230" t="s">
        <v>572</v>
      </c>
      <c r="J171" s="230" t="s">
        <v>621</v>
      </c>
      <c r="K171" s="276"/>
    </row>
    <row r="172" spans="2:11" s="1" customFormat="1" ht="15" customHeight="1">
      <c r="B172" s="253"/>
      <c r="C172" s="230" t="s">
        <v>575</v>
      </c>
      <c r="D172" s="230"/>
      <c r="E172" s="230"/>
      <c r="F172" s="251" t="s">
        <v>576</v>
      </c>
      <c r="G172" s="230"/>
      <c r="H172" s="230" t="s">
        <v>637</v>
      </c>
      <c r="I172" s="230" t="s">
        <v>572</v>
      </c>
      <c r="J172" s="230">
        <v>50</v>
      </c>
      <c r="K172" s="276"/>
    </row>
    <row r="173" spans="2:11" s="1" customFormat="1" ht="15" customHeight="1">
      <c r="B173" s="253"/>
      <c r="C173" s="230" t="s">
        <v>578</v>
      </c>
      <c r="D173" s="230"/>
      <c r="E173" s="230"/>
      <c r="F173" s="251" t="s">
        <v>570</v>
      </c>
      <c r="G173" s="230"/>
      <c r="H173" s="230" t="s">
        <v>637</v>
      </c>
      <c r="I173" s="230" t="s">
        <v>580</v>
      </c>
      <c r="J173" s="230"/>
      <c r="K173" s="276"/>
    </row>
    <row r="174" spans="2:11" s="1" customFormat="1" ht="15" customHeight="1">
      <c r="B174" s="253"/>
      <c r="C174" s="230" t="s">
        <v>589</v>
      </c>
      <c r="D174" s="230"/>
      <c r="E174" s="230"/>
      <c r="F174" s="251" t="s">
        <v>576</v>
      </c>
      <c r="G174" s="230"/>
      <c r="H174" s="230" t="s">
        <v>637</v>
      </c>
      <c r="I174" s="230" t="s">
        <v>572</v>
      </c>
      <c r="J174" s="230">
        <v>50</v>
      </c>
      <c r="K174" s="276"/>
    </row>
    <row r="175" spans="2:11" s="1" customFormat="1" ht="15" customHeight="1">
      <c r="B175" s="253"/>
      <c r="C175" s="230" t="s">
        <v>597</v>
      </c>
      <c r="D175" s="230"/>
      <c r="E175" s="230"/>
      <c r="F175" s="251" t="s">
        <v>576</v>
      </c>
      <c r="G175" s="230"/>
      <c r="H175" s="230" t="s">
        <v>637</v>
      </c>
      <c r="I175" s="230" t="s">
        <v>572</v>
      </c>
      <c r="J175" s="230">
        <v>50</v>
      </c>
      <c r="K175" s="276"/>
    </row>
    <row r="176" spans="2:11" s="1" customFormat="1" ht="15" customHeight="1">
      <c r="B176" s="253"/>
      <c r="C176" s="230" t="s">
        <v>595</v>
      </c>
      <c r="D176" s="230"/>
      <c r="E176" s="230"/>
      <c r="F176" s="251" t="s">
        <v>576</v>
      </c>
      <c r="G176" s="230"/>
      <c r="H176" s="230" t="s">
        <v>637</v>
      </c>
      <c r="I176" s="230" t="s">
        <v>572</v>
      </c>
      <c r="J176" s="230">
        <v>50</v>
      </c>
      <c r="K176" s="276"/>
    </row>
    <row r="177" spans="2:11" s="1" customFormat="1" ht="15" customHeight="1">
      <c r="B177" s="253"/>
      <c r="C177" s="230" t="s">
        <v>102</v>
      </c>
      <c r="D177" s="230"/>
      <c r="E177" s="230"/>
      <c r="F177" s="251" t="s">
        <v>570</v>
      </c>
      <c r="G177" s="230"/>
      <c r="H177" s="230" t="s">
        <v>638</v>
      </c>
      <c r="I177" s="230" t="s">
        <v>639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570</v>
      </c>
      <c r="G178" s="230"/>
      <c r="H178" s="230" t="s">
        <v>640</v>
      </c>
      <c r="I178" s="230" t="s">
        <v>641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570</v>
      </c>
      <c r="G179" s="230"/>
      <c r="H179" s="230" t="s">
        <v>642</v>
      </c>
      <c r="I179" s="230" t="s">
        <v>572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570</v>
      </c>
      <c r="G180" s="230"/>
      <c r="H180" s="230" t="s">
        <v>643</v>
      </c>
      <c r="I180" s="230" t="s">
        <v>572</v>
      </c>
      <c r="J180" s="230">
        <v>255</v>
      </c>
      <c r="K180" s="276"/>
    </row>
    <row r="181" spans="2:11" s="1" customFormat="1" ht="15" customHeight="1">
      <c r="B181" s="253"/>
      <c r="C181" s="230" t="s">
        <v>103</v>
      </c>
      <c r="D181" s="230"/>
      <c r="E181" s="230"/>
      <c r="F181" s="251" t="s">
        <v>570</v>
      </c>
      <c r="G181" s="230"/>
      <c r="H181" s="230" t="s">
        <v>534</v>
      </c>
      <c r="I181" s="230" t="s">
        <v>572</v>
      </c>
      <c r="J181" s="230">
        <v>10</v>
      </c>
      <c r="K181" s="276"/>
    </row>
    <row r="182" spans="2:11" s="1" customFormat="1" ht="15" customHeight="1">
      <c r="B182" s="253"/>
      <c r="C182" s="230" t="s">
        <v>104</v>
      </c>
      <c r="D182" s="230"/>
      <c r="E182" s="230"/>
      <c r="F182" s="251" t="s">
        <v>570</v>
      </c>
      <c r="G182" s="230"/>
      <c r="H182" s="230" t="s">
        <v>644</v>
      </c>
      <c r="I182" s="230" t="s">
        <v>605</v>
      </c>
      <c r="J182" s="230"/>
      <c r="K182" s="276"/>
    </row>
    <row r="183" spans="2:11" s="1" customFormat="1" ht="15" customHeight="1">
      <c r="B183" s="253"/>
      <c r="C183" s="230" t="s">
        <v>645</v>
      </c>
      <c r="D183" s="230"/>
      <c r="E183" s="230"/>
      <c r="F183" s="251" t="s">
        <v>570</v>
      </c>
      <c r="G183" s="230"/>
      <c r="H183" s="230" t="s">
        <v>646</v>
      </c>
      <c r="I183" s="230" t="s">
        <v>605</v>
      </c>
      <c r="J183" s="230"/>
      <c r="K183" s="276"/>
    </row>
    <row r="184" spans="2:11" s="1" customFormat="1" ht="15" customHeight="1">
      <c r="B184" s="253"/>
      <c r="C184" s="230" t="s">
        <v>634</v>
      </c>
      <c r="D184" s="230"/>
      <c r="E184" s="230"/>
      <c r="F184" s="251" t="s">
        <v>570</v>
      </c>
      <c r="G184" s="230"/>
      <c r="H184" s="230" t="s">
        <v>647</v>
      </c>
      <c r="I184" s="230" t="s">
        <v>605</v>
      </c>
      <c r="J184" s="230"/>
      <c r="K184" s="276"/>
    </row>
    <row r="185" spans="2:11" s="1" customFormat="1" ht="15" customHeight="1">
      <c r="B185" s="253"/>
      <c r="C185" s="230" t="s">
        <v>106</v>
      </c>
      <c r="D185" s="230"/>
      <c r="E185" s="230"/>
      <c r="F185" s="251" t="s">
        <v>576</v>
      </c>
      <c r="G185" s="230"/>
      <c r="H185" s="230" t="s">
        <v>648</v>
      </c>
      <c r="I185" s="230" t="s">
        <v>572</v>
      </c>
      <c r="J185" s="230">
        <v>50</v>
      </c>
      <c r="K185" s="276"/>
    </row>
    <row r="186" spans="2:11" s="1" customFormat="1" ht="15" customHeight="1">
      <c r="B186" s="253"/>
      <c r="C186" s="230" t="s">
        <v>649</v>
      </c>
      <c r="D186" s="230"/>
      <c r="E186" s="230"/>
      <c r="F186" s="251" t="s">
        <v>576</v>
      </c>
      <c r="G186" s="230"/>
      <c r="H186" s="230" t="s">
        <v>650</v>
      </c>
      <c r="I186" s="230" t="s">
        <v>651</v>
      </c>
      <c r="J186" s="230"/>
      <c r="K186" s="276"/>
    </row>
    <row r="187" spans="2:11" s="1" customFormat="1" ht="15" customHeight="1">
      <c r="B187" s="253"/>
      <c r="C187" s="230" t="s">
        <v>652</v>
      </c>
      <c r="D187" s="230"/>
      <c r="E187" s="230"/>
      <c r="F187" s="251" t="s">
        <v>576</v>
      </c>
      <c r="G187" s="230"/>
      <c r="H187" s="230" t="s">
        <v>653</v>
      </c>
      <c r="I187" s="230" t="s">
        <v>651</v>
      </c>
      <c r="J187" s="230"/>
      <c r="K187" s="276"/>
    </row>
    <row r="188" spans="2:11" s="1" customFormat="1" ht="15" customHeight="1">
      <c r="B188" s="253"/>
      <c r="C188" s="230" t="s">
        <v>654</v>
      </c>
      <c r="D188" s="230"/>
      <c r="E188" s="230"/>
      <c r="F188" s="251" t="s">
        <v>576</v>
      </c>
      <c r="G188" s="230"/>
      <c r="H188" s="230" t="s">
        <v>655</v>
      </c>
      <c r="I188" s="230" t="s">
        <v>651</v>
      </c>
      <c r="J188" s="230"/>
      <c r="K188" s="276"/>
    </row>
    <row r="189" spans="2:11" s="1" customFormat="1" ht="15" customHeight="1">
      <c r="B189" s="253"/>
      <c r="C189" s="289" t="s">
        <v>656</v>
      </c>
      <c r="D189" s="230"/>
      <c r="E189" s="230"/>
      <c r="F189" s="251" t="s">
        <v>576</v>
      </c>
      <c r="G189" s="230"/>
      <c r="H189" s="230" t="s">
        <v>657</v>
      </c>
      <c r="I189" s="230" t="s">
        <v>658</v>
      </c>
      <c r="J189" s="290" t="s">
        <v>659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570</v>
      </c>
      <c r="G190" s="230"/>
      <c r="H190" s="227" t="s">
        <v>660</v>
      </c>
      <c r="I190" s="230" t="s">
        <v>661</v>
      </c>
      <c r="J190" s="230"/>
      <c r="K190" s="276"/>
    </row>
    <row r="191" spans="2:11" s="1" customFormat="1" ht="15" customHeight="1">
      <c r="B191" s="253"/>
      <c r="C191" s="289" t="s">
        <v>662</v>
      </c>
      <c r="D191" s="230"/>
      <c r="E191" s="230"/>
      <c r="F191" s="251" t="s">
        <v>570</v>
      </c>
      <c r="G191" s="230"/>
      <c r="H191" s="230" t="s">
        <v>663</v>
      </c>
      <c r="I191" s="230" t="s">
        <v>605</v>
      </c>
      <c r="J191" s="230"/>
      <c r="K191" s="276"/>
    </row>
    <row r="192" spans="2:11" s="1" customFormat="1" ht="15" customHeight="1">
      <c r="B192" s="253"/>
      <c r="C192" s="289" t="s">
        <v>664</v>
      </c>
      <c r="D192" s="230"/>
      <c r="E192" s="230"/>
      <c r="F192" s="251" t="s">
        <v>570</v>
      </c>
      <c r="G192" s="230"/>
      <c r="H192" s="230" t="s">
        <v>665</v>
      </c>
      <c r="I192" s="230" t="s">
        <v>605</v>
      </c>
      <c r="J192" s="230"/>
      <c r="K192" s="276"/>
    </row>
    <row r="193" spans="2:11" s="1" customFormat="1" ht="15" customHeight="1">
      <c r="B193" s="253"/>
      <c r="C193" s="289" t="s">
        <v>666</v>
      </c>
      <c r="D193" s="230"/>
      <c r="E193" s="230"/>
      <c r="F193" s="251" t="s">
        <v>576</v>
      </c>
      <c r="G193" s="230"/>
      <c r="H193" s="230" t="s">
        <v>667</v>
      </c>
      <c r="I193" s="230" t="s">
        <v>605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668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669</v>
      </c>
      <c r="D200" s="292"/>
      <c r="E200" s="292"/>
      <c r="F200" s="292" t="s">
        <v>670</v>
      </c>
      <c r="G200" s="293"/>
      <c r="H200" s="351" t="s">
        <v>671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661</v>
      </c>
      <c r="D202" s="230"/>
      <c r="E202" s="230"/>
      <c r="F202" s="251" t="s">
        <v>42</v>
      </c>
      <c r="G202" s="230"/>
      <c r="H202" s="352" t="s">
        <v>672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673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674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675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676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617</v>
      </c>
      <c r="D208" s="230"/>
      <c r="E208" s="230"/>
      <c r="F208" s="251" t="s">
        <v>78</v>
      </c>
      <c r="G208" s="230"/>
      <c r="H208" s="352" t="s">
        <v>677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514</v>
      </c>
      <c r="G209" s="230"/>
      <c r="H209" s="352" t="s">
        <v>515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512</v>
      </c>
      <c r="G210" s="230"/>
      <c r="H210" s="352" t="s">
        <v>678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83</v>
      </c>
      <c r="G211" s="289"/>
      <c r="H211" s="353" t="s">
        <v>84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516</v>
      </c>
      <c r="G212" s="289"/>
      <c r="H212" s="353" t="s">
        <v>465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641</v>
      </c>
      <c r="D214" s="230"/>
      <c r="E214" s="230"/>
      <c r="F214" s="251">
        <v>1</v>
      </c>
      <c r="G214" s="289"/>
      <c r="H214" s="353" t="s">
        <v>679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680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681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682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557ad2b77acf0ec8cfa59355ea9db54f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75cb6a0d6f973e12d6e96e33c3bd3911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65D75B-FA9C-424A-A9EF-86D798266708}"/>
</file>

<file path=customXml/itemProps2.xml><?xml version="1.0" encoding="utf-8"?>
<ds:datastoreItem xmlns:ds="http://schemas.openxmlformats.org/officeDocument/2006/customXml" ds:itemID="{DEEC8FDF-2E31-4070-8E22-10E12CAFAA43}"/>
</file>

<file path=customXml/itemProps3.xml><?xml version="1.0" encoding="utf-8"?>
<ds:datastoreItem xmlns:ds="http://schemas.openxmlformats.org/officeDocument/2006/customXml" ds:itemID="{DA1B6DCE-FEDC-43EA-B1ED-BA63683B71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Polní cesta HPC 1</vt:lpstr>
      <vt:lpstr>VON - Vedlejší a ostatní ...</vt:lpstr>
      <vt:lpstr>Pokyny pro vyplnění</vt:lpstr>
      <vt:lpstr>'Rekapitulace stavby'!Názvy_tisku</vt:lpstr>
      <vt:lpstr>'SO-101 - Polní cesta HPC 1'!Názvy_tisku</vt:lpstr>
      <vt:lpstr>'VON - Vedlejší a ostatní ...'!Názvy_tisku</vt:lpstr>
      <vt:lpstr>'Pokyny pro vyplnění'!Oblast_tisku</vt:lpstr>
      <vt:lpstr>'Rekapitulace stavby'!Oblast_tisku</vt:lpstr>
      <vt:lpstr>'SO-101 - Polní cesta HPC 1'!Oblast_tisku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2023-01-25T06:52:15Z</dcterms:created>
  <dcterms:modified xsi:type="dcterms:W3CDTF">2023-01-25T06:52:54Z</dcterms:modified>
</cp:coreProperties>
</file>